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330"/>
  <workbookPr/>
  <mc:AlternateContent xmlns:mc="http://schemas.openxmlformats.org/markup-compatibility/2006">
    <mc:Choice Requires="x15">
      <x15ac:absPath xmlns:x15ac="http://schemas.microsoft.com/office/spreadsheetml/2010/11/ac" url="C:\Users\Milda\Desktop\Kainos\2017\"/>
    </mc:Choice>
  </mc:AlternateContent>
  <xr:revisionPtr revIDLastSave="0" documentId="10_ncr:8100000_{7FF70BC6-F903-4CEF-86D3-62B4041947F2}" xr6:coauthVersionLast="33" xr6:coauthVersionMax="33" xr10:uidLastSave="{00000000-0000-0000-0000-000000000000}"/>
  <bookViews>
    <workbookView xWindow="0" yWindow="0" windowWidth="20490" windowHeight="7755" firstSheet="9" activeTab="13" xr2:uid="{00000000-000D-0000-FFFF-FFFF00000000}"/>
  </bookViews>
  <sheets>
    <sheet name="Forma 1" sheetId="1" r:id="rId1"/>
    <sheet name="Forma 4" sheetId="2" r:id="rId2"/>
    <sheet name="Forma 5" sheetId="3" r:id="rId3"/>
    <sheet name="Forma 6" sheetId="4" r:id="rId4"/>
    <sheet name="Forma 7" sheetId="5" r:id="rId5"/>
    <sheet name="Forma 8" sheetId="6" r:id="rId6"/>
    <sheet name="Forma 9" sheetId="7" r:id="rId7"/>
    <sheet name="Forma 11" sheetId="8" r:id="rId8"/>
    <sheet name="Forma 12" sheetId="9" r:id="rId9"/>
    <sheet name="Forma 13" sheetId="10" r:id="rId10"/>
    <sheet name="Forma 16" sheetId="11" r:id="rId11"/>
    <sheet name="Forma 2" sheetId="12" r:id="rId12"/>
    <sheet name="Forma 3" sheetId="13" r:id="rId13"/>
    <sheet name="Forma 10" sheetId="14" r:id="rId14"/>
    <sheet name="Forma 14" sheetId="15" r:id="rId15"/>
    <sheet name="Forma 15" sheetId="16" r:id="rId16"/>
  </sheets>
  <definedNames>
    <definedName name="VAS001_D_20M" localSheetId="0">'Forma 1'!$C$9</definedName>
    <definedName name="VAS001_D_AkcijuPriedai" localSheetId="0">'Forma 1'!$B$71</definedName>
    <definedName name="VAS001_D_AnkstesniujuMetuPelnas" localSheetId="0">'Forma 1'!$B$79</definedName>
    <definedName name="VAS001_D_AsocijuotosiomsImonemsMoketinos" localSheetId="0">'Forma 1'!$B$95</definedName>
    <definedName name="VAS001_D_AsocijuotosiomsImonemsMoketinos2" localSheetId="0">'Forma 1'!$B$105</definedName>
    <definedName name="VAS001_D_AsocijuotuImoniuAkcijos" localSheetId="0">'Forma 1'!$B$36</definedName>
    <definedName name="VAS001_D_AsocijuotuImoniuSkolos" localSheetId="0">'Forma 1'!$B$58</definedName>
    <definedName name="VAS001_D_AtaskaitiniuMetuPelnas" localSheetId="0">'Forma 1'!$B$78</definedName>
    <definedName name="VAS001_D_ATEINANCIULAIKOTARPIUSANAUDOS" localSheetId="0">'Forma 1'!$B$64</definedName>
    <definedName name="VAS001_D_ATIDEJINIAI" localSheetId="0">'Forma 1'!$B$83</definedName>
    <definedName name="VAS001_D_AtidetojoPelnoMokescio" localSheetId="0">'Forma 1'!$B$43</definedName>
    <definedName name="VAS001_D_Atsargos" localSheetId="0">'Forma 1'!$B$47</definedName>
    <definedName name="VAS001_D_BiologinisTurtas" localSheetId="0">'Forma 1'!$B$44</definedName>
    <definedName name="VAS001_D_BiologinisTurtas2" localSheetId="0">'Forma 1'!$B$52</definedName>
    <definedName name="VAS001_D_DOTACIJOSSUBSIDIJOS" localSheetId="0">'Forma 1'!$B$80</definedName>
    <definedName name="VAS001_D_DotacijosSusijusiosSu" localSheetId="0">'Forma 1'!$B$81</definedName>
    <definedName name="VAS001_D_DotacijosSusijusiosSuPajamomis" localSheetId="0">'Forma 1'!$B$82</definedName>
    <definedName name="VAS001_D_FinansinisTurtas" localSheetId="0">'Forma 1'!$B$32</definedName>
    <definedName name="VAS001_D_GautiAvansai" localSheetId="0">'Forma 1'!$B$91</definedName>
    <definedName name="VAS001_D_GautiAvansai2" localSheetId="0">'Forma 1'!$B$100</definedName>
    <definedName name="VAS001_D_IlgalaikesInvesticijos" localSheetId="0">'Forma 1'!$B$39</definedName>
    <definedName name="VAS001_D_IlgalaikisMaterialusTurtas" localSheetId="0">'Forma 1'!$B$53</definedName>
    <definedName name="VAS001_D_ILGALAIKISTURTAS" localSheetId="0">'Forma 1'!$B$11</definedName>
    <definedName name="VAS001_D_ImoniuGrupesImonems" localSheetId="0">'Forma 1'!$B$94</definedName>
    <definedName name="VAS001_D_ImoniuGrupesImonems2" localSheetId="0">'Forma 1'!$B$104</definedName>
    <definedName name="VAS001_D_ImoniuGrupesImoniu" localSheetId="0">'Forma 1'!$B$33</definedName>
    <definedName name="VAS001_D_ImoniuGrupesImoniuAkcijos" localSheetId="0">'Forma 1'!$B$61</definedName>
    <definedName name="VAS001_D_ImoniuGrupesImoniuSkolos" localSheetId="0">'Forma 1'!$B$57</definedName>
    <definedName name="VAS001_D_InvesticinisTurtas" localSheetId="0">'Forma 1'!$B$30</definedName>
    <definedName name="VAS001_D_IsAsocijuotujuImoniu" localSheetId="0">'Forma 1'!$B$38</definedName>
    <definedName name="VAS001_D_IsImoniuGrupes" localSheetId="0">'Forma 1'!$B$35</definedName>
    <definedName name="VAS001_D_IsSioSkaiciaus" localSheetId="0">'Forma 1'!$B$20</definedName>
    <definedName name="VAS001_D_IsSioSkaiciaus2" localSheetId="0">'Forma 1'!$B$29</definedName>
    <definedName name="VAS001_D_IsSioSkaiciaus3" localSheetId="0">'Forma 1'!$B$102</definedName>
    <definedName name="VAS001_D_IstatinispasirasytasisArba" localSheetId="0">'Forma 1'!$B$68</definedName>
    <definedName name="VAS001_D_KanalizacijosTinklai" localSheetId="0">'Forma 1'!$B$25</definedName>
    <definedName name="VAS001_D_Kapitalas" localSheetId="0">'Forma 1'!$B$67</definedName>
    <definedName name="VAS001_D_KitasFinansinisTurtas" localSheetId="0">'Forma 1'!$B$41</definedName>
    <definedName name="VAS001_D_KitasIlgalaikisTurtas" localSheetId="0">'Forma 1'!$B$42</definedName>
    <definedName name="VAS001_D_KitasNematerialusTurtas" localSheetId="0">'Forma 1'!$B$17</definedName>
    <definedName name="VAS001_D_KitasTurtas" localSheetId="0">'Forma 1'!$B$45</definedName>
    <definedName name="VAS001_D_KitiAtidejiniai" localSheetId="0">'Forma 1'!$B$86</definedName>
    <definedName name="VAS001_D_KitiIrenginiaiprietaisaiIr" localSheetId="0">'Forma 1'!$B$28</definedName>
    <definedName name="VAS001_D_KitiRezervai" localSheetId="0">'Forma 1'!$B$76</definedName>
    <definedName name="VAS001_D_KitosGautinosSumos" localSheetId="0">'Forma 1'!$B$59</definedName>
    <definedName name="VAS001_D_KitosInvesticijos" localSheetId="0">'Forma 1'!$B$62</definedName>
    <definedName name="VAS001_D_KitosMoketinosSumos" localSheetId="0">'Forma 1'!$B$96</definedName>
    <definedName name="VAS001_D_KitosMoketinosSumos2" localSheetId="0">'Forma 1'!$B$108</definedName>
    <definedName name="VAS001_D_KoncesijosPatentaiLicencijos" localSheetId="0">'Forma 1'!$B$16</definedName>
    <definedName name="VAS001_D_MasinosIrIranga" localSheetId="0">'Forma 1'!$B$26</definedName>
    <definedName name="VAS001_D_MaterialusisTurtas" localSheetId="0">'Forma 1'!$B$19</definedName>
    <definedName name="VAS001_D_MokesciuAtidejiniai" localSheetId="0">'Forma 1'!$B$85</definedName>
    <definedName name="VAS001_D_MOKETINOSSUMOS" localSheetId="0">'Forma 1'!$B$87</definedName>
    <definedName name="VAS001_D_NebaigtaProdukcijaIr" localSheetId="0">'Forma 1'!$B$49</definedName>
    <definedName name="VAS001_D_NematerialusisTurtas" localSheetId="0">'Forma 1'!$B$12</definedName>
    <definedName name="VAS001_D_NepaskirstytasisPelnasnuostoliai" localSheetId="0">'Forma 1'!$B$77</definedName>
    <definedName name="VAS001_D_NUOSAVASKAPITALAS" localSheetId="0">'Forma 1'!$B$66</definedName>
    <definedName name="VAS001_D_NUOSAVOKAPITALOIR" localSheetId="0">'Forma 1'!$B$110</definedName>
    <definedName name="VAS001_D_PagalVekseliusIr" localSheetId="0">'Forma 1'!$B$93</definedName>
    <definedName name="VAS001_D_PagalVekseliusIr2" localSheetId="0">'Forma 1'!$B$103</definedName>
    <definedName name="VAS001_D_PasirasytasisNeapmoketasKapitalas" localSheetId="0">'Forma 1'!$B$69</definedName>
    <definedName name="VAS001_D_PaskolosAsocijuotosiomsImonems" localSheetId="0">'Forma 1'!$B$37</definedName>
    <definedName name="VAS001_D_PaskolosImoniuGrupes" localSheetId="0">'Forma 1'!$B$34</definedName>
    <definedName name="VAS001_D_Pastatai" localSheetId="0">'Forma 1'!$B$22</definedName>
    <definedName name="VAS001_D_PelnoMokescioIsipareigojimai" localSheetId="0">'Forma 1'!$B$106</definedName>
    <definedName name="VAS001_D_PensijuIrPanasiu" localSheetId="0">'Forma 1'!$B$84</definedName>
    <definedName name="VAS001_D_PerkainojimoRezervas" localSheetId="0">'Forma 1'!$B$72</definedName>
    <definedName name="VAS001_D_PerVieneriusMetus" localSheetId="0">'Forma 1'!$B$55</definedName>
    <definedName name="VAS001_D_PerVienusMetus" localSheetId="0">'Forma 1'!$B$97</definedName>
    <definedName name="VAS001_D_PinigaiIrPinigu" localSheetId="0">'Forma 1'!$B$63</definedName>
    <definedName name="VAS001_D_PirkejuSkolos" localSheetId="0">'Forma 1'!$B$56</definedName>
    <definedName name="VAS001_D_PirktosPrekesSkirtos" localSheetId="0">'Forma 1'!$B$51</definedName>
    <definedName name="VAS001_D_PletrosDarbai" localSheetId="0">'Forma 1'!$B$13</definedName>
    <definedName name="VAS001_D_PoVienuMetu" localSheetId="0">'Forma 1'!$B$40</definedName>
    <definedName name="VAS001_D_PoVienuMetuMoketinos" localSheetId="0">'Forma 1'!$B$88</definedName>
    <definedName name="VAS001_D_Prestizas" localSheetId="0">'Forma 1'!$B$14</definedName>
    <definedName name="VAS001_D_PrivalomasisRezervasArba" localSheetId="0">'Forma 1'!$B$74</definedName>
    <definedName name="VAS001_D_Produkcija" localSheetId="0">'Forma 1'!$B$50</definedName>
    <definedName name="VAS001_D_ProgramineIranga" localSheetId="0">'Forma 1'!$B$15</definedName>
    <definedName name="VAS001_D_Rezervai" localSheetId="0">'Forma 1'!$B$73</definedName>
    <definedName name="VAS001_D_SavomsAkcijomsIsigyti" localSheetId="0">'Forma 1'!$B$75</definedName>
    <definedName name="VAS001_D_SavosAkcijosPajai" localSheetId="0">'Forma 1'!$B$70</definedName>
    <definedName name="VAS001_D_SkoliniaiIsipareigojimai" localSheetId="0">'Forma 1'!$B$89</definedName>
    <definedName name="VAS001_D_SkoliniaiIsipareigojimai2" localSheetId="0">'Forma 1'!$B$98</definedName>
    <definedName name="VAS001_D_SkolosKreditoIstaigoms" localSheetId="0">'Forma 1'!$B$90</definedName>
    <definedName name="VAS001_D_SkolosKreditoIstaigoms2" localSheetId="0">'Forma 1'!$B$99</definedName>
    <definedName name="VAS001_D_SkolosTiekejams" localSheetId="0">'Forma 1'!$B$92</definedName>
    <definedName name="VAS001_D_SkolosTiekejams2" localSheetId="0">'Forma 1'!$B$101</definedName>
    <definedName name="VAS001_D_Statiniai" localSheetId="0">'Forma 1'!$B$23</definedName>
    <definedName name="VAS001_D_SuDarboSantykiais" localSheetId="0">'Forma 1'!$B$107</definedName>
    <definedName name="VAS001_D_SUKAUPTOSSANAUDOSIR" localSheetId="0">'Forma 1'!$B$109</definedName>
    <definedName name="VAS001_D_SumoketiAvansai" localSheetId="0">'Forma 1'!$B$18</definedName>
    <definedName name="VAS001_D_SumoketiAvansaiIr" localSheetId="0">'Forma 1'!$B$31</definedName>
    <definedName name="VAS001_D_SumoketiAvansaiIr2" localSheetId="0">'Forma 1'!$B$54</definedName>
    <definedName name="VAS001_D_TransportoPriemones" localSheetId="0">'Forma 1'!$B$27</definedName>
    <definedName name="VAS001_D_TrumpalaikesInvesticijos" localSheetId="0">'Forma 1'!$B$60</definedName>
    <definedName name="VAS001_D_TRUMPALAIKISTURTAS" localSheetId="0">'Forma 1'!$B$46</definedName>
    <definedName name="VAS001_D_TURTASISVISO" localSheetId="0">'Forma 1'!$B$65</definedName>
    <definedName name="VAS001_D_VandentiekioTinklai" localSheetId="0">'Forma 1'!$B$24</definedName>
    <definedName name="VAS001_D_ZaliavosMedziagosIr" localSheetId="0">'Forma 1'!$B$48</definedName>
    <definedName name="VAS001_D_Zeme" localSheetId="0">'Forma 1'!$B$21</definedName>
    <definedName name="VAS001_F_AkcijuPriedai20M" localSheetId="0">'Forma 1'!$C$71</definedName>
    <definedName name="VAS001_F_AnkstesniujuMetuPelnas20M" localSheetId="0">'Forma 1'!$C$79</definedName>
    <definedName name="VAS001_F_AsocijuotosiomsImonemsMoketinos20M" localSheetId="0">'Forma 1'!$C$95</definedName>
    <definedName name="VAS001_F_AsocijuotosiomsImonemsMoketinos220M" localSheetId="0">'Forma 1'!$C$105</definedName>
    <definedName name="VAS001_F_AsocijuotuImoniuAkcijos20M" localSheetId="0">'Forma 1'!$C$36</definedName>
    <definedName name="VAS001_F_AsocijuotuImoniuSkolos20M" localSheetId="0">'Forma 1'!$C$58</definedName>
    <definedName name="VAS001_F_AtaskaitiniuMetuPelnas20M" localSheetId="0">'Forma 1'!$C$78</definedName>
    <definedName name="VAS001_F_ATEINANCIULAIKOTARPIUSANAUDOS20M" localSheetId="0">'Forma 1'!$C$64</definedName>
    <definedName name="VAS001_F_ATIDEJINIAI20M" localSheetId="0">'Forma 1'!$C$83</definedName>
    <definedName name="VAS001_F_AtidetojoPelnoMokescio20M" localSheetId="0">'Forma 1'!$C$43</definedName>
    <definedName name="VAS001_F_Atsargos20M" localSheetId="0">'Forma 1'!$C$47</definedName>
    <definedName name="VAS001_F_BiologinisTurtas20M" localSheetId="0">'Forma 1'!$C$44</definedName>
    <definedName name="VAS001_F_BiologinisTurtas220M" localSheetId="0">'Forma 1'!$C$52</definedName>
    <definedName name="VAS001_F_DOTACIJOSSUBSIDIJOS20M" localSheetId="0">'Forma 1'!$C$80</definedName>
    <definedName name="VAS001_F_DotacijosSusijusiosSu20M" localSheetId="0">'Forma 1'!$C$81</definedName>
    <definedName name="VAS001_F_DotacijosSusijusiosSuPajamomis20M" localSheetId="0">'Forma 1'!$C$82</definedName>
    <definedName name="VAS001_F_FinansinisTurtas20M" localSheetId="0">'Forma 1'!$C$32</definedName>
    <definedName name="VAS001_F_GautiAvansai20M" localSheetId="0">'Forma 1'!$C$91</definedName>
    <definedName name="VAS001_F_GautiAvansai220M" localSheetId="0">'Forma 1'!$C$100</definedName>
    <definedName name="VAS001_F_IlgalaikesInvesticijos20M" localSheetId="0">'Forma 1'!$C$39</definedName>
    <definedName name="VAS001_F_IlgalaikisMaterialusTurtas20M" localSheetId="0">'Forma 1'!$C$53</definedName>
    <definedName name="VAS001_F_ILGALAIKISTURTAS20M" localSheetId="0">'Forma 1'!$C$11</definedName>
    <definedName name="VAS001_F_ImoniuGrupesImonems20M" localSheetId="0">'Forma 1'!$C$94</definedName>
    <definedName name="VAS001_F_ImoniuGrupesImonems220M" localSheetId="0">'Forma 1'!$C$104</definedName>
    <definedName name="VAS001_F_ImoniuGrupesImoniu20M" localSheetId="0">'Forma 1'!$C$33</definedName>
    <definedName name="VAS001_F_ImoniuGrupesImoniuAkcijos20M" localSheetId="0">'Forma 1'!$C$61</definedName>
    <definedName name="VAS001_F_ImoniuGrupesImoniuSkolos20M" localSheetId="0">'Forma 1'!$C$57</definedName>
    <definedName name="VAS001_F_InvesticinisTurtas20M" localSheetId="0">'Forma 1'!$C$30</definedName>
    <definedName name="VAS001_F_IsAsocijuotujuImoniu20M" localSheetId="0">'Forma 1'!$C$38</definedName>
    <definedName name="VAS001_F_IsImoniuGrupes20M" localSheetId="0">'Forma 1'!$C$35</definedName>
    <definedName name="VAS001_F_IsSioSkaiciaus20M" localSheetId="0">'Forma 1'!$C$20</definedName>
    <definedName name="VAS001_F_IsSioSkaiciaus220M" localSheetId="0">'Forma 1'!$C$29</definedName>
    <definedName name="VAS001_F_IsSioSkaiciaus320M" localSheetId="0">'Forma 1'!$C$102</definedName>
    <definedName name="VAS001_F_IstatinispasirasytasisArba20M" localSheetId="0">'Forma 1'!$C$68</definedName>
    <definedName name="VAS001_F_KanalizacijosTinklai20M" localSheetId="0">'Forma 1'!$C$25</definedName>
    <definedName name="VAS001_F_Kapitalas20M" localSheetId="0">'Forma 1'!$C$67</definedName>
    <definedName name="VAS001_F_KitasFinansinisTurtas20M" localSheetId="0">'Forma 1'!$C$41</definedName>
    <definedName name="VAS001_F_KitasIlgalaikisTurtas20M" localSheetId="0">'Forma 1'!$C$42</definedName>
    <definedName name="VAS001_F_KitasNematerialusTurtas20M" localSheetId="0">'Forma 1'!$C$17</definedName>
    <definedName name="VAS001_F_KitasTurtas20M" localSheetId="0">'Forma 1'!$C$45</definedName>
    <definedName name="VAS001_F_KitiAtidejiniai20M" localSheetId="0">'Forma 1'!$C$86</definedName>
    <definedName name="VAS001_F_KitiIrenginiaiprietaisaiIr20M" localSheetId="0">'Forma 1'!$C$28</definedName>
    <definedName name="VAS001_F_KitiRezervai20M" localSheetId="0">'Forma 1'!$C$76</definedName>
    <definedName name="VAS001_F_KitosGautinosSumos20M" localSheetId="0">'Forma 1'!$C$59</definedName>
    <definedName name="VAS001_F_KitosInvesticijos20M" localSheetId="0">'Forma 1'!$C$62</definedName>
    <definedName name="VAS001_F_KitosMoketinosSumos20M" localSheetId="0">'Forma 1'!$C$96</definedName>
    <definedName name="VAS001_F_KitosMoketinosSumos220M" localSheetId="0">'Forma 1'!$C$108</definedName>
    <definedName name="VAS001_F_KoncesijosPatentaiLicencijos20M" localSheetId="0">'Forma 1'!$C$16</definedName>
    <definedName name="VAS001_F_MasinosIrIranga20M" localSheetId="0">'Forma 1'!$C$26</definedName>
    <definedName name="VAS001_F_MaterialusisTurtas20M" localSheetId="0">'Forma 1'!$C$19</definedName>
    <definedName name="VAS001_F_MokesciuAtidejiniai20M" localSheetId="0">'Forma 1'!$C$85</definedName>
    <definedName name="VAS001_F_MOKETINOSSUMOS20M" localSheetId="0">'Forma 1'!$C$87</definedName>
    <definedName name="VAS001_F_NebaigtaProdukcijaIr20M" localSheetId="0">'Forma 1'!$C$49</definedName>
    <definedName name="VAS001_F_NematerialusisTurtas20M" localSheetId="0">'Forma 1'!$C$12</definedName>
    <definedName name="VAS001_F_NepaskirstytasisPelnasnuostoliai20M" localSheetId="0">'Forma 1'!$C$77</definedName>
    <definedName name="VAS001_F_NUOSAVASKAPITALAS20M" localSheetId="0">'Forma 1'!$C$66</definedName>
    <definedName name="VAS001_F_NUOSAVOKAPITALOIR20M" localSheetId="0">'Forma 1'!$C$110</definedName>
    <definedName name="VAS001_F_PagalVekseliusIr20M" localSheetId="0">'Forma 1'!$C$93</definedName>
    <definedName name="VAS001_F_PagalVekseliusIr220M" localSheetId="0">'Forma 1'!$C$103</definedName>
    <definedName name="VAS001_F_PasirasytasisNeapmoketasKapitalas20M" localSheetId="0">'Forma 1'!$C$69</definedName>
    <definedName name="VAS001_F_PaskolosAsocijuotosiomsImonems20M" localSheetId="0">'Forma 1'!$C$37</definedName>
    <definedName name="VAS001_F_PaskolosImoniuGrupes20M" localSheetId="0">'Forma 1'!$C$34</definedName>
    <definedName name="VAS001_F_Pastatai20M" localSheetId="0">'Forma 1'!$C$22</definedName>
    <definedName name="VAS001_F_PelnoMokescioIsipareigojimai20M" localSheetId="0">'Forma 1'!$C$106</definedName>
    <definedName name="VAS001_F_PensijuIrPanasiu20M" localSheetId="0">'Forma 1'!$C$84</definedName>
    <definedName name="VAS001_F_PerkainojimoRezervas20M" localSheetId="0">'Forma 1'!$C$72</definedName>
    <definedName name="VAS001_F_PerVieneriusMetus20M" localSheetId="0">'Forma 1'!$C$55</definedName>
    <definedName name="VAS001_F_PerVienusMetus20M" localSheetId="0">'Forma 1'!$C$97</definedName>
    <definedName name="VAS001_F_PinigaiIrPinigu20M" localSheetId="0">'Forma 1'!$C$63</definedName>
    <definedName name="VAS001_F_PirkejuSkolos20M" localSheetId="0">'Forma 1'!$C$56</definedName>
    <definedName name="VAS001_F_PirktosPrekesSkirtos20M" localSheetId="0">'Forma 1'!$C$51</definedName>
    <definedName name="VAS001_F_PletrosDarbai20M" localSheetId="0">'Forma 1'!$C$13</definedName>
    <definedName name="VAS001_F_PoVienuMetu20M" localSheetId="0">'Forma 1'!$C$40</definedName>
    <definedName name="VAS001_F_PoVienuMetuMoketinos20M" localSheetId="0">'Forma 1'!$C$88</definedName>
    <definedName name="VAS001_F_Prestizas20M" localSheetId="0">'Forma 1'!$C$14</definedName>
    <definedName name="VAS001_F_PrivalomasisRezervasArba20M" localSheetId="0">'Forma 1'!$C$74</definedName>
    <definedName name="VAS001_F_Produkcija20M" localSheetId="0">'Forma 1'!$C$50</definedName>
    <definedName name="VAS001_F_ProgramineIranga20M" localSheetId="0">'Forma 1'!$C$15</definedName>
    <definedName name="VAS001_F_Rezervai20M" localSheetId="0">'Forma 1'!$C$73</definedName>
    <definedName name="VAS001_F_SavomsAkcijomsIsigyti20M" localSheetId="0">'Forma 1'!$C$75</definedName>
    <definedName name="VAS001_F_SavosAkcijosPajai20M" localSheetId="0">'Forma 1'!$C$70</definedName>
    <definedName name="VAS001_F_SkoliniaiIsipareigojimai20M" localSheetId="0">'Forma 1'!$C$89</definedName>
    <definedName name="VAS001_F_SkoliniaiIsipareigojimai220M" localSheetId="0">'Forma 1'!$C$98</definedName>
    <definedName name="VAS001_F_SkolosKreditoIstaigoms20M" localSheetId="0">'Forma 1'!$C$90</definedName>
    <definedName name="VAS001_F_SkolosKreditoIstaigoms220M" localSheetId="0">'Forma 1'!$C$99</definedName>
    <definedName name="VAS001_F_SkolosTiekejams20M" localSheetId="0">'Forma 1'!$C$92</definedName>
    <definedName name="VAS001_F_SkolosTiekejams220M" localSheetId="0">'Forma 1'!$C$101</definedName>
    <definedName name="VAS001_F_Statiniai20M" localSheetId="0">'Forma 1'!$C$23</definedName>
    <definedName name="VAS001_F_SuDarboSantykiais20M" localSheetId="0">'Forma 1'!$C$107</definedName>
    <definedName name="VAS001_F_SUKAUPTOSSANAUDOSIR20M" localSheetId="0">'Forma 1'!$C$109</definedName>
    <definedName name="VAS001_F_SumoketiAvansai20M" localSheetId="0">'Forma 1'!$C$18</definedName>
    <definedName name="VAS001_F_SumoketiAvansaiIr20M" localSheetId="0">'Forma 1'!$C$31</definedName>
    <definedName name="VAS001_F_SumoketiAvansaiIr220M" localSheetId="0">'Forma 1'!$C$54</definedName>
    <definedName name="VAS001_F_TransportoPriemones20M" localSheetId="0">'Forma 1'!$C$27</definedName>
    <definedName name="VAS001_F_TrumpalaikesInvesticijos20M" localSheetId="0">'Forma 1'!$C$60</definedName>
    <definedName name="VAS001_F_TRUMPALAIKISTURTAS20M" localSheetId="0">'Forma 1'!$C$46</definedName>
    <definedName name="VAS001_F_TURTASISVISO20M" localSheetId="0">'Forma 1'!$C$65</definedName>
    <definedName name="VAS001_F_VandentiekioTinklai20M" localSheetId="0">'Forma 1'!$C$24</definedName>
    <definedName name="VAS001_F_ZaliavosMedziagosIr20M" localSheetId="0">'Forma 1'!$C$48</definedName>
    <definedName name="VAS001_F_Zeme20M" localSheetId="0">'Forma 1'!$C$21</definedName>
    <definedName name="VAS002_D_20M" localSheetId="11">'Forma 2'!$C$9</definedName>
    <definedName name="VAS002_D_ApyvartinemsLesoms" localSheetId="11">'Forma 2'!$B$88</definedName>
    <definedName name="VAS002_D_AtsiskaitomujuApskaitos" localSheetId="11">'Forma 2'!$B$12</definedName>
    <definedName name="VAS002_D_AtsiskaitomujuApskaitosPrietaisu" localSheetId="11">'Forma 2'!$B$27</definedName>
    <definedName name="VAS002_D_BauduPajamos" localSheetId="11">'Forma 2'!$B$79</definedName>
    <definedName name="VAS002_D_BendrosiosadministracinesSanaudos" localSheetId="11">'Forma 2'!$B$44</definedName>
    <definedName name="VAS002_D_BENDROSIOSADMINISTRACINESVEIKLOS" localSheetId="11">'Forma 2'!$B$37</definedName>
    <definedName name="VAS002_D_BendrosiosSanaudosPriskirtos" localSheetId="11">'Forma 2'!$B$75</definedName>
    <definedName name="VAS002_D_BENDROVESGRYNASISPELNAS" localSheetId="11">'Forma 2'!$B$97</definedName>
    <definedName name="VAS002_D_BENDROVESPELNASPRIES" localSheetId="11">'Forma 2'!$B$96</definedName>
    <definedName name="VAS002_D_DelspinigiuIrPalukanu" localSheetId="11">'Forma 2'!$B$78</definedName>
    <definedName name="VAS002_D_DumbloTvarkymo" localSheetId="11">'Forma 2'!$B$32</definedName>
    <definedName name="VAS002_D_EnergetikosPadalinioPajamos" localSheetId="11">'Forma 2'!$B$61</definedName>
    <definedName name="VAS002_D_FINANSINEVEIKLA" localSheetId="11">'Forma 2'!$B$76</definedName>
    <definedName name="VAS002_D_FinansinioTurtoPajamos" localSheetId="11">'Forma 2'!$B$81</definedName>
    <definedName name="VAS002_D_GeriamojoVandensTiekimo" localSheetId="11">'Forma 2'!$B$13</definedName>
    <definedName name="VAS002_D_GeriamojoVandensTiekimo2" localSheetId="11">'Forma 2'!$B$28</definedName>
    <definedName name="VAS002_D_IlgalaikioTurtoPerleidimo" localSheetId="11">'Forma 2'!$B$50</definedName>
    <definedName name="VAS002_D_INuotekuTvarkymo" localSheetId="11">'Forma 2'!$B$87</definedName>
    <definedName name="VAS002_D_InvesticijuPerleidimoPelnas" localSheetId="11">'Forma 2'!$B$80</definedName>
    <definedName name="VAS002_D_YPATINGOJIVEIKLA" localSheetId="11">'Forma 2'!$B$93</definedName>
    <definedName name="VAS002_D_IrengimuRemontoPadalinio" localSheetId="11">'Forma 2'!$B$60</definedName>
    <definedName name="VAS002_D_IsJu" localSheetId="11">'Forma 2'!$B$83</definedName>
    <definedName name="VAS002_D_IsJuAutotransporto" localSheetId="11">'Forma 2'!$B$59</definedName>
    <definedName name="VAS002_D_IsJuIVandens" localSheetId="11">'Forma 2'!$B$86</definedName>
    <definedName name="VAS002_D_IsJuRegTurtPaj1" localSheetId="11">'Forma 2'!$B$55</definedName>
    <definedName name="VAS002_D_IsJuRegTurtPaj2" localSheetId="11">'Forma 2'!$B$57</definedName>
    <definedName name="VAS002_D_IsJuRegTurtPaj3" localSheetId="11">'Forma 2'!$B$65</definedName>
    <definedName name="VAS002_D_IsJuValiutuKursu" localSheetId="11">'Forma 2'!$B$91</definedName>
    <definedName name="VAS002_D_KitosNetiesioginiuPadaliniu" localSheetId="11">'Forma 2'!$B$58</definedName>
    <definedName name="VAS002_D_KitosNuotekuTvarkymo" localSheetId="11">'Forma 2'!$B$56</definedName>
    <definedName name="VAS002_D_KitosPajamos" localSheetId="11">'Forma 2'!$B$82</definedName>
    <definedName name="VAS002_D_KITOSREGULIUOJAMOSVEIKLOS" localSheetId="11">'Forma 2'!$B$39</definedName>
    <definedName name="VAS002_D_KitosReguliuojamosVeiklosPajamos" localSheetId="11">'Forma 2'!$B$40</definedName>
    <definedName name="VAS002_D_KitosReguliuojamosVeiklosSanaudos" localSheetId="11">'Forma 2'!$B$41</definedName>
    <definedName name="VAS002_D_KitosSanaudos" localSheetId="11">'Forma 2'!$B$90</definedName>
    <definedName name="VAS002_D_KitosVandensTiekimo" localSheetId="11">'Forma 2'!$B$54</definedName>
    <definedName name="VAS002_D_KITOSVEIKLOSnereguliuojamos" localSheetId="11">'Forma 2'!$B$45</definedName>
    <definedName name="VAS002_D_KitosVeiklosVerslo" localSheetId="11">'Forma 2'!$B$46</definedName>
    <definedName name="VAS002_D_KitosVeiklosVersloVieneto" localSheetId="11">'Forma 2'!$B$66</definedName>
    <definedName name="VAS002_D_KituNetiesioginiuPadaliniu" localSheetId="11">'Forma 2'!$B$62</definedName>
    <definedName name="VAS002_D_MetrologinesPatikrosIr" localSheetId="11">'Forma 2'!$B$63</definedName>
    <definedName name="VAS002_D_NEPASKIRSTYTINOSSANAUDOS" localSheetId="11">'Forma 2'!$B$92</definedName>
    <definedName name="VAS002_D_NETEKIMAI" localSheetId="11">'Forma 2'!$B$95</definedName>
    <definedName name="VAS002_D_NetiesioginesVeiklosSanaudos" localSheetId="11">'Forma 2'!$B$35</definedName>
    <definedName name="VAS002_D_NetiesioginesVeiklosSanaudosPriskirtos" localSheetId="11">'Forma 2'!$B$43</definedName>
    <definedName name="VAS002_D_NetiesioginesVeiklosSanaudosVII" localSheetId="11">'Forma 2'!$B$74</definedName>
    <definedName name="VAS002_D_NuotekuLaboratorijosTeikiamu" localSheetId="11">'Forma 2'!$B$53</definedName>
    <definedName name="VAS002_D_NuotekuSurinkimo" localSheetId="11">'Forma 2'!$B$30</definedName>
    <definedName name="VAS002_D_NuotekuTransportavimoAsenizacijos" localSheetId="11">'Forma 2'!$B$23</definedName>
    <definedName name="VAS002_D_NuotekuTransportavimoAsenizacijosSanaudos" localSheetId="11">'Forma 2'!$B$34</definedName>
    <definedName name="VAS002_D_NuotekuTvarkymoIs" localSheetId="11">'Forma 2'!$B$29</definedName>
    <definedName name="VAS002_D_NuotekuTvarkymoVeiklos" localSheetId="11">'Forma 2'!$B$14</definedName>
    <definedName name="VAS002_D_NuotekuValymo" localSheetId="11">'Forma 2'!$B$31</definedName>
    <definedName name="VAS002_D_PAGAUTE" localSheetId="11">'Forma 2'!$B$94</definedName>
    <definedName name="VAS002_D_PAJAMOSIsREGULIUOJAMOS" localSheetId="11">'Forma 2'!$B$11</definedName>
    <definedName name="VAS002_D_PajamosIsSio" localSheetId="11">'Forma 2'!$B$77</definedName>
    <definedName name="VAS002_D_PajamosUzBiodujas" localSheetId="11">'Forma 2'!$B$48</definedName>
    <definedName name="VAS002_D_PajamosUzBuitiniu" localSheetId="11">'Forma 2'!$B$16</definedName>
    <definedName name="VAS002_D_PajamosUzBuitiniuSurinkima" localSheetId="11">'Forma 2'!$B$17</definedName>
    <definedName name="VAS002_D_PajamosUzBuitiniuValyma" localSheetId="11">'Forma 2'!$B$18</definedName>
    <definedName name="VAS002_D_PajamosUzDumblo" localSheetId="11">'Forma 2'!$B$19</definedName>
    <definedName name="VAS002_D_PajamosUzKitu" localSheetId="11">'Forma 2'!$B$21</definedName>
    <definedName name="VAS002_D_PajamosUzPadidejusia" localSheetId="11">'Forma 2'!$B$20</definedName>
    <definedName name="VAS002_D_PajamosUzParduodama" localSheetId="11">'Forma 2'!$B$49</definedName>
    <definedName name="VAS002_D_PajamosUzPavirsinioVandens" localSheetId="11">'Forma 2'!$B$47</definedName>
    <definedName name="VAS002_D_PajamosUzPavirsiniu" localSheetId="11">'Forma 2'!$B$15</definedName>
    <definedName name="VAS002_D_ParduotoIlgalaikioTurto" localSheetId="11">'Forma 2'!$B$71</definedName>
    <definedName name="VAS002_D_ParduotoTrumpalaikioTurto" localSheetId="11">'Forma 2'!$B$72</definedName>
    <definedName name="VAS002_D_PavirsiniuNuotekuTvarkymo" localSheetId="11">'Forma 2'!$B$22</definedName>
    <definedName name="VAS002_D_PavirsiniuNuotekuTvarkymoJei" localSheetId="11">'Forma 2'!$B$33</definedName>
    <definedName name="VAS002_D_PriskirtosReguliuojamosVeiklos" localSheetId="11">'Forma 2'!$B$24</definedName>
    <definedName name="VAS002_D_ProjektavimoDarbuIr" localSheetId="11">'Forma 2'!$B$64</definedName>
    <definedName name="VAS002_D_REGULIUOJAMOSVEIKLOSVerslo" localSheetId="11">'Forma 2'!$B$25</definedName>
    <definedName name="VAS002_D_REGULIUOJAMOSVEIKLOSVersloVienetu" localSheetId="11">'Forma 2'!$B$36</definedName>
    <definedName name="VAS002_D_SanaudosIsParduodamo" localSheetId="11">'Forma 2'!$B$70</definedName>
    <definedName name="VAS002_D_SanaudosIsParduotu" localSheetId="11">'Forma 2'!$B$69</definedName>
    <definedName name="VAS002_D_SanaudosIsSio" localSheetId="11">'Forma 2'!$B$84</definedName>
    <definedName name="VAS002_D_SanaudosUzPavirsinio" localSheetId="11">'Forma 2'!$B$68</definedName>
    <definedName name="VAS002_D_SumoketiDelspinigiaiBaudos" localSheetId="11">'Forma 2'!$B$89</definedName>
    <definedName name="VAS002_D_TeikiamuKituPaslaugu" localSheetId="11">'Forma 2'!$B$73</definedName>
    <definedName name="VAS002_D_TiesioginesSanaudos" localSheetId="11">'Forma 2'!$B$26</definedName>
    <definedName name="VAS002_D_TiesioginesVeiklosSanaudos" localSheetId="11">'Forma 2'!$B$42</definedName>
    <definedName name="VAS002_D_TiesioginesVeiklosSanaudosIs" localSheetId="11">'Forma 2'!$B$67</definedName>
    <definedName name="VAS002_D_TrumpalaikioTurtoPardavimas" localSheetId="11">'Forma 2'!$B$51</definedName>
    <definedName name="VAS002_D_VandensLaboratorijosTeikiamu" localSheetId="11">'Forma 2'!$B$52</definedName>
    <definedName name="VAS002_D_VANDENTVARKOSI1I5Verslo" localSheetId="11">'Forma 2'!$B$38</definedName>
    <definedName name="VAS002_D_VandentvarkosReikmems" localSheetId="11">'Forma 2'!$B$85</definedName>
    <definedName name="VAS002_F_ApyvartinemsLesoms20M" localSheetId="11">'Forma 2'!$C$88</definedName>
    <definedName name="VAS002_F_AtsiskaitomujuApskaitos20M" localSheetId="11">'Forma 2'!$C$12</definedName>
    <definedName name="VAS002_F_AtsiskaitomujuApskaitosPrietaisu20M" localSheetId="11">'Forma 2'!$C$27</definedName>
    <definedName name="VAS002_F_BauduPajamos20M" localSheetId="11">'Forma 2'!$C$79</definedName>
    <definedName name="VAS002_F_BendrosiosadministracinesSanaudos20M" localSheetId="11">'Forma 2'!$C$44</definedName>
    <definedName name="VAS002_F_BENDROSIOSADMINISTRACINESVEIKLOS20M" localSheetId="11">'Forma 2'!$C$37</definedName>
    <definedName name="VAS002_F_BendrosiosSanaudosPriskirtos20M" localSheetId="11">'Forma 2'!$C$75</definedName>
    <definedName name="VAS002_F_BENDROVESGRYNASISPELNAS20M" localSheetId="11">'Forma 2'!$C$97</definedName>
    <definedName name="VAS002_F_BENDROVESPELNASPRIES20M" localSheetId="11">'Forma 2'!$C$96</definedName>
    <definedName name="VAS002_F_DelspinigiuIrPalukanu20M" localSheetId="11">'Forma 2'!$C$78</definedName>
    <definedName name="VAS002_F_DumbloTvarkymo20M" localSheetId="11">'Forma 2'!$C$32</definedName>
    <definedName name="VAS002_F_EnergetikosPadalinioPajamos20M" localSheetId="11">'Forma 2'!$C$61</definedName>
    <definedName name="VAS002_F_FINANSINEVEIKLA20M" localSheetId="11">'Forma 2'!$C$76</definedName>
    <definedName name="VAS002_F_FinansinioTurtoPajamos20M" localSheetId="11">'Forma 2'!$C$81</definedName>
    <definedName name="VAS002_F_GeriamojoVandensTiekimo20M" localSheetId="11">'Forma 2'!$C$13</definedName>
    <definedName name="VAS002_F_GeriamojoVandensTiekimo220M" localSheetId="11">'Forma 2'!$C$28</definedName>
    <definedName name="VAS002_F_IlgalaikioTurtoPerleidimo20M" localSheetId="11">'Forma 2'!$C$50</definedName>
    <definedName name="VAS002_F_INuotekuTvarkymo20M" localSheetId="11">'Forma 2'!$C$87</definedName>
    <definedName name="VAS002_F_InvesticijuPerleidimoPelnas20M" localSheetId="11">'Forma 2'!$C$80</definedName>
    <definedName name="VAS002_F_YPATINGOJIVEIKLA20M" localSheetId="11">'Forma 2'!$C$93</definedName>
    <definedName name="VAS002_F_IrengimuRemontoPadalinio20M" localSheetId="11">'Forma 2'!$C$60</definedName>
    <definedName name="VAS002_F_IsJu20M" localSheetId="11">'Forma 2'!$C$83</definedName>
    <definedName name="VAS002_F_IsJuAutotransporto20M" localSheetId="11">'Forma 2'!$C$59</definedName>
    <definedName name="VAS002_F_IsJuIVandens20M" localSheetId="11">'Forma 2'!$C$86</definedName>
    <definedName name="VAS002_F_IsJuRegTurtPaj120M" localSheetId="11">'Forma 2'!$C$55</definedName>
    <definedName name="VAS002_F_IsJuRegTurtPaj220M" localSheetId="11">'Forma 2'!$C$57</definedName>
    <definedName name="VAS002_F_IsJuRegTurtPaj320M" localSheetId="11">'Forma 2'!$C$65</definedName>
    <definedName name="VAS002_F_IsJuValiutuKursu20M" localSheetId="11">'Forma 2'!$C$91</definedName>
    <definedName name="VAS002_F_KitosNetiesioginiuPadaliniu20M" localSheetId="11">'Forma 2'!$C$58</definedName>
    <definedName name="VAS002_F_KitosNuotekuTvarkymo20M" localSheetId="11">'Forma 2'!$C$56</definedName>
    <definedName name="VAS002_F_KitosPajamos20M" localSheetId="11">'Forma 2'!$C$82</definedName>
    <definedName name="VAS002_F_KITOSREGULIUOJAMOSVEIKLOS20M" localSheetId="11">'Forma 2'!$C$39</definedName>
    <definedName name="VAS002_F_KitosReguliuojamosVeiklosPajamos20M" localSheetId="11">'Forma 2'!$C$40</definedName>
    <definedName name="VAS002_F_KitosReguliuojamosVeiklosSanaudos20M" localSheetId="11">'Forma 2'!$C$41</definedName>
    <definedName name="VAS002_F_KitosSanaudos20M" localSheetId="11">'Forma 2'!$C$90</definedName>
    <definedName name="VAS002_F_KitosVandensTiekimo20M" localSheetId="11">'Forma 2'!$C$54</definedName>
    <definedName name="VAS002_F_KITOSVEIKLOSnereguliuojamos20M" localSheetId="11">'Forma 2'!$C$45</definedName>
    <definedName name="VAS002_F_KitosVeiklosVerslo20M" localSheetId="11">'Forma 2'!$C$46</definedName>
    <definedName name="VAS002_F_KitosVeiklosVersloVieneto20M" localSheetId="11">'Forma 2'!$C$66</definedName>
    <definedName name="VAS002_F_KituNetiesioginiuPadaliniu20M" localSheetId="11">'Forma 2'!$C$62</definedName>
    <definedName name="VAS002_F_MetrologinesPatikrosIr20M" localSheetId="11">'Forma 2'!$C$63</definedName>
    <definedName name="VAS002_F_NEPASKIRSTYTINOSSANAUDOS20M" localSheetId="11">'Forma 2'!$C$92</definedName>
    <definedName name="VAS002_F_NETEKIMAI20M" localSheetId="11">'Forma 2'!$C$95</definedName>
    <definedName name="VAS002_F_NetiesioginesVeiklosSanaudos20M" localSheetId="11">'Forma 2'!$C$35</definedName>
    <definedName name="VAS002_F_NetiesioginesVeiklosSanaudosPriskirtos20M" localSheetId="11">'Forma 2'!$C$43</definedName>
    <definedName name="VAS002_F_NetiesioginesVeiklosSanaudosVII20M" localSheetId="11">'Forma 2'!$C$74</definedName>
    <definedName name="VAS002_F_NuotekuLaboratorijosTeikiamu20M" localSheetId="11">'Forma 2'!$C$53</definedName>
    <definedName name="VAS002_F_NuotekuSurinkimo20M" localSheetId="11">'Forma 2'!$C$30</definedName>
    <definedName name="VAS002_F_NuotekuTransportavimoAsenizacijos20M" localSheetId="11">'Forma 2'!$C$23</definedName>
    <definedName name="VAS002_F_NuotekuTransportavimoAsenizacijosSanaudos20M" localSheetId="11">'Forma 2'!$C$34</definedName>
    <definedName name="VAS002_F_NuotekuTvarkymoIs20M" localSheetId="11">'Forma 2'!$C$29</definedName>
    <definedName name="VAS002_F_NuotekuTvarkymoVeiklos20M" localSheetId="11">'Forma 2'!$C$14</definedName>
    <definedName name="VAS002_F_NuotekuValymo20M" localSheetId="11">'Forma 2'!$C$31</definedName>
    <definedName name="VAS002_F_PAGAUTE20M" localSheetId="11">'Forma 2'!$C$94</definedName>
    <definedName name="VAS002_F_PAJAMOSIsREGULIUOJAMOS20M" localSheetId="11">'Forma 2'!$C$11</definedName>
    <definedName name="VAS002_F_PajamosIsSio20M" localSheetId="11">'Forma 2'!$C$77</definedName>
    <definedName name="VAS002_F_PajamosUzBiodujas20M" localSheetId="11">'Forma 2'!$C$48</definedName>
    <definedName name="VAS002_F_PajamosUzBuitiniu20M" localSheetId="11">'Forma 2'!$C$16</definedName>
    <definedName name="VAS002_F_PajamosUzBuitiniuSurinkima20M" localSheetId="11">'Forma 2'!$C$17</definedName>
    <definedName name="VAS002_F_PajamosUzBuitiniuValyma20M" localSheetId="11">'Forma 2'!$C$18</definedName>
    <definedName name="VAS002_F_PajamosUzDumblo20M" localSheetId="11">'Forma 2'!$C$19</definedName>
    <definedName name="VAS002_F_PajamosUzKitu20M" localSheetId="11">'Forma 2'!$C$21</definedName>
    <definedName name="VAS002_F_PajamosUzPadidejusia20M" localSheetId="11">'Forma 2'!$C$20</definedName>
    <definedName name="VAS002_F_PajamosUzParduodama20M" localSheetId="11">'Forma 2'!$C$49</definedName>
    <definedName name="VAS002_F_PajamosUzPavirsinioVandens20M" localSheetId="11">'Forma 2'!$C$47</definedName>
    <definedName name="VAS002_F_PajamosUzPavirsiniu20M" localSheetId="11">'Forma 2'!$C$15</definedName>
    <definedName name="VAS002_F_ParduotoIlgalaikioTurto20M" localSheetId="11">'Forma 2'!$C$71</definedName>
    <definedName name="VAS002_F_ParduotoTrumpalaikioTurto20M" localSheetId="11">'Forma 2'!$C$72</definedName>
    <definedName name="VAS002_F_PavirsiniuNuotekuTvarkymo20M" localSheetId="11">'Forma 2'!$C$22</definedName>
    <definedName name="VAS002_F_PavirsiniuNuotekuTvarkymoJei20M" localSheetId="11">'Forma 2'!$C$33</definedName>
    <definedName name="VAS002_F_PriskirtosReguliuojamosVeiklos20M" localSheetId="11">'Forma 2'!$C$24</definedName>
    <definedName name="VAS002_F_ProjektavimoDarbuIr20M" localSheetId="11">'Forma 2'!$C$64</definedName>
    <definedName name="VAS002_F_REGULIUOJAMOSVEIKLOSVerslo20M" localSheetId="11">'Forma 2'!$C$25</definedName>
    <definedName name="VAS002_F_REGULIUOJAMOSVEIKLOSVersloVienetu20M" localSheetId="11">'Forma 2'!$C$36</definedName>
    <definedName name="VAS002_F_SanaudosIsParduodamo20M" localSheetId="11">'Forma 2'!$C$70</definedName>
    <definedName name="VAS002_F_SanaudosIsParduotu20M" localSheetId="11">'Forma 2'!$C$69</definedName>
    <definedName name="VAS002_F_SanaudosIsSio20M" localSheetId="11">'Forma 2'!$C$84</definedName>
    <definedName name="VAS002_F_SanaudosUzPavirsinio20M" localSheetId="11">'Forma 2'!$C$68</definedName>
    <definedName name="VAS002_F_SumoketiDelspinigiaiBaudos20M" localSheetId="11">'Forma 2'!$C$89</definedName>
    <definedName name="VAS002_F_TeikiamuKituPaslaugu20M" localSheetId="11">'Forma 2'!$C$73</definedName>
    <definedName name="VAS002_F_TiesioginesSanaudos20M" localSheetId="11">'Forma 2'!$C$26</definedName>
    <definedName name="VAS002_F_TiesioginesVeiklosSanaudos20M" localSheetId="11">'Forma 2'!$C$42</definedName>
    <definedName name="VAS002_F_TiesioginesVeiklosSanaudosIs20M" localSheetId="11">'Forma 2'!$C$67</definedName>
    <definedName name="VAS002_F_TrumpalaikioTurtoPardavimas20M" localSheetId="11">'Forma 2'!$C$51</definedName>
    <definedName name="VAS002_F_VandensLaboratorijosTeikiamu20M" localSheetId="11">'Forma 2'!$C$52</definedName>
    <definedName name="VAS002_F_VANDENTVARKOSI1I5Verslo20M" localSheetId="11">'Forma 2'!$C$38</definedName>
    <definedName name="VAS002_F_VandentvarkosReikmems20M" localSheetId="11">'Forma 2'!$C$85</definedName>
    <definedName name="VAS003_D_BendrujuadministraciniuVeiklos" localSheetId="12">'Forma 3'!$C$18</definedName>
    <definedName name="VAS003_D_IApskaitosVeikla" localSheetId="12">'Forma 3'!$G$10</definedName>
    <definedName name="VAS003_D_II1gavyba" localSheetId="12">'Forma 3'!$H$12</definedName>
    <definedName name="VAS003_D_II2ruosimas" localSheetId="12">'Forma 3'!$I$12</definedName>
    <definedName name="VAS003_D_II3pristatymas" localSheetId="12">'Forma 3'!$J$12</definedName>
    <definedName name="VAS003_D_IIGeriamojoVandens" localSheetId="12">'Forma 3'!$H$10</definedName>
    <definedName name="VAS003_D_III1surinkimas" localSheetId="12">'Forma 3'!$K$12</definedName>
    <definedName name="VAS003_D_III2valymas" localSheetId="12">'Forma 3'!$L$12</definedName>
    <definedName name="VAS003_D_III3nuotekuDumblo" localSheetId="12">'Forma 3'!$M$12</definedName>
    <definedName name="VAS003_D_III4PavirsiniuNuoteku" localSheetId="12">'Forma 3'!$N$12</definedName>
    <definedName name="VAS003_D_III5NuotekuTransportavimas" localSheetId="12">'Forma 3'!$O$12</definedName>
    <definedName name="VAS003_D_IIINuotekuTvarkymas" localSheetId="12">'Forma 3'!$K$10</definedName>
    <definedName name="VAS003_D_InvesticijuGraza" localSheetId="12">'Forma 3'!$C$22</definedName>
    <definedName name="VAS003_D_NetiesioginiuVeiklosSanaudu" localSheetId="12">'Forma 3'!$C$15</definedName>
    <definedName name="VAS003_D_PajamosIsReguliuojamoje" localSheetId="12">'Forma 3'!$C$21</definedName>
    <definedName name="VAS003_D_ReguliuojamosVeiklosVerslo" localSheetId="12">'Forma 3'!$G$9</definedName>
    <definedName name="VAS003_D_SanauduPaskirstymoKriterijus" localSheetId="12">'Forma 3'!$C$16</definedName>
    <definedName name="VAS003_D_TiesioginiuIrNetiesioginiu" localSheetId="12">'Forma 3'!$C$17</definedName>
    <definedName name="VAS003_D_UkioSubjektoTiesiogines" localSheetId="12">'Forma 3'!$C$14</definedName>
    <definedName name="VAS003_D_VersloVienetuIrPaslauguPajamos" localSheetId="12">'Forma 3'!$C$20</definedName>
    <definedName name="VAS003_D_VersloVienetuIrPaslauguSanaudos" localSheetId="12">'Forma 3'!$C$19</definedName>
    <definedName name="VAS003_D_VIIKitosVeiklos" localSheetId="12">'Forma 3'!$Q$9</definedName>
    <definedName name="VAS003_D_VIKitosReguliuojamos" localSheetId="12">'Forma 3'!$P$9</definedName>
    <definedName name="VAS003_D_VISO" localSheetId="12">'Forma 3'!$E$9</definedName>
    <definedName name="VAS003_D_VISOSVANDENTVARKOSSANAUDOS" localSheetId="12">'Forma 3'!$F$9</definedName>
    <definedName name="VAS003_F_BendrujuadministraciniuVeiklosIApskaitosVeikla" localSheetId="12">'Forma 3'!$G$18</definedName>
    <definedName name="VAS003_F_BendrujuadministraciniuVeiklosII1gavyba" localSheetId="12">'Forma 3'!$H$18</definedName>
    <definedName name="VAS003_F_BendrujuadministraciniuVeiklosII2ruosimas" localSheetId="12">'Forma 3'!$I$18</definedName>
    <definedName name="VAS003_F_BendrujuadministraciniuVeiklosII3pristatymas" localSheetId="12">'Forma 3'!$J$18</definedName>
    <definedName name="VAS003_F_BendrujuadministraciniuVeiklosIII1surinkimas" localSheetId="12">'Forma 3'!$K$18</definedName>
    <definedName name="VAS003_F_BendrujuadministraciniuVeiklosIII2valymas" localSheetId="12">'Forma 3'!$L$18</definedName>
    <definedName name="VAS003_F_BendrujuadministraciniuVeiklosIII3nuotekuDumblo" localSheetId="12">'Forma 3'!$M$18</definedName>
    <definedName name="VAS003_F_BendrujuadministraciniuVeiklosIII4PavirsiniuNuoteku" localSheetId="12">'Forma 3'!$N$18</definedName>
    <definedName name="VAS003_F_BendrujuadministraciniuVeiklosIII5NuotekuTransportavimas" localSheetId="12">'Forma 3'!$O$18</definedName>
    <definedName name="VAS003_F_BendrujuadministraciniuVeiklosVIIKitosVeiklos" localSheetId="12">'Forma 3'!$Q$18</definedName>
    <definedName name="VAS003_F_BendrujuadministraciniuVeiklosVIKitosReguliuojamos" localSheetId="12">'Forma 3'!$P$18</definedName>
    <definedName name="VAS003_F_BendrujuadministraciniuVeiklosVISO" localSheetId="12">'Forma 3'!$E$18</definedName>
    <definedName name="VAS003_F_BendrujuadministraciniuVeiklosVISOSVANDENTVARKOSSANAUDOS" localSheetId="12">'Forma 3'!$F$18</definedName>
    <definedName name="VAS003_F_InvesticijuGrazaIApskaitosVeikla" localSheetId="12">'Forma 3'!$G$22</definedName>
    <definedName name="VAS003_F_InvesticijuGrazaII3pristatymas" localSheetId="12">'Forma 3'!$H$22</definedName>
    <definedName name="VAS003_F_InvesticijuGrazaIII1surinkimas" localSheetId="12">'Forma 3'!$K$22</definedName>
    <definedName name="VAS003_F_InvesticijuGrazaIII2valymas" localSheetId="12">'Forma 3'!$L$22</definedName>
    <definedName name="VAS003_F_InvesticijuGrazaIII3nuotekuDumblo" localSheetId="12">'Forma 3'!$M$22</definedName>
    <definedName name="VAS003_F_InvesticijuGrazaIII4PavirsiniuNuoteku" localSheetId="12">'Forma 3'!$N$22</definedName>
    <definedName name="VAS003_F_InvesticijuGrazaIII5NuotekuTransportavimas" localSheetId="12">'Forma 3'!$O$22</definedName>
    <definedName name="VAS003_F_InvesticijuGrazaVIIKitosVeiklos" localSheetId="12">'Forma 3'!$Q$22</definedName>
    <definedName name="VAS003_F_InvesticijuGrazaVIKitosReguliuojamos" localSheetId="12">'Forma 3'!$P$22</definedName>
    <definedName name="VAS003_F_InvesticijuGrazaVISO" localSheetId="12">'Forma 3'!$E$22</definedName>
    <definedName name="VAS003_F_InvesticijuGrazaVISOSVANDENTVARKOSSANAUDOS" localSheetId="12">'Forma 3'!$F$22</definedName>
    <definedName name="VAS003_F_NetiesioginiuVeiklosSanauduIApskaitosVeikla" localSheetId="12">'Forma 3'!$G$15</definedName>
    <definedName name="VAS003_F_NetiesioginiuVeiklosSanauduII1gavyba" localSheetId="12">'Forma 3'!$H$15</definedName>
    <definedName name="VAS003_F_NetiesioginiuVeiklosSanauduII2ruosimas" localSheetId="12">'Forma 3'!$I$15</definedName>
    <definedName name="VAS003_F_NetiesioginiuVeiklosSanauduII3pristatymas" localSheetId="12">'Forma 3'!$J$15</definedName>
    <definedName name="VAS003_F_NetiesioginiuVeiklosSanauduIII1surinkimas" localSheetId="12">'Forma 3'!$K$15</definedName>
    <definedName name="VAS003_F_NetiesioginiuVeiklosSanauduIII2valymas" localSheetId="12">'Forma 3'!$L$15</definedName>
    <definedName name="VAS003_F_NetiesioginiuVeiklosSanauduIII3nuotekuDumblo" localSheetId="12">'Forma 3'!$M$15</definedName>
    <definedName name="VAS003_F_NetiesioginiuVeiklosSanauduIII4PavirsiniuNuoteku" localSheetId="12">'Forma 3'!$N$15</definedName>
    <definedName name="VAS003_F_NetiesioginiuVeiklosSanauduIII5NuotekuTransportavimas" localSheetId="12">'Forma 3'!$O$15</definedName>
    <definedName name="VAS003_F_NetiesioginiuVeiklosSanauduVIIKitosVeiklos" localSheetId="12">'Forma 3'!$Q$15</definedName>
    <definedName name="VAS003_F_NetiesioginiuVeiklosSanauduVIKitosReguliuojamos" localSheetId="12">'Forma 3'!$P$15</definedName>
    <definedName name="VAS003_F_NetiesioginiuVeiklosSanauduVISO" localSheetId="12">'Forma 3'!$E$15</definedName>
    <definedName name="VAS003_F_NetiesioginiuVeiklosSanauduVISOSVANDENTVARKOSSANAUDOS" localSheetId="12">'Forma 3'!$F$15</definedName>
    <definedName name="VAS003_F_PajamosIsReguliuojamojeIApskaitosVeikla" localSheetId="12">'Forma 3'!$G$21</definedName>
    <definedName name="VAS003_F_PajamosIsReguliuojamojeII1gavyba" localSheetId="12">'Forma 3'!$H$21</definedName>
    <definedName name="VAS003_F_PajamosIsReguliuojamojeII2ruosimas" localSheetId="12">'Forma 3'!$I$21</definedName>
    <definedName name="VAS003_F_PajamosIsReguliuojamojeII3pristatymas" localSheetId="12">'Forma 3'!$J$21</definedName>
    <definedName name="VAS003_F_PajamosIsReguliuojamojeIII1surinkimas" localSheetId="12">'Forma 3'!$K$21</definedName>
    <definedName name="VAS003_F_PajamosIsReguliuojamojeIII2valymas" localSheetId="12">'Forma 3'!$L$21</definedName>
    <definedName name="VAS003_F_PajamosIsReguliuojamojeIII3nuotekuDumblo" localSheetId="12">'Forma 3'!$M$21</definedName>
    <definedName name="VAS003_F_PajamosIsReguliuojamojeIII4PavirsiniuNuoteku" localSheetId="12">'Forma 3'!$N$21</definedName>
    <definedName name="VAS003_F_PajamosIsReguliuojamojeIII5NuotekuTransportavimas" localSheetId="12">'Forma 3'!$O$21</definedName>
    <definedName name="VAS003_F_PajamosIsReguliuojamojeVIIKitosVeiklos" localSheetId="12">'Forma 3'!$Q$21</definedName>
    <definedName name="VAS003_F_PajamosIsReguliuojamojeVIKitosReguliuojamos" localSheetId="12">'Forma 3'!$P$21</definedName>
    <definedName name="VAS003_F_PajamosIsReguliuojamojeVISO" localSheetId="12">'Forma 3'!$E$21</definedName>
    <definedName name="VAS003_F_PajamosIsReguliuojamojeVISOSVANDENTVARKOSSANAUDOS" localSheetId="12">'Forma 3'!$F$21</definedName>
    <definedName name="VAS003_F_SanauduPaskirstymoKriterijusIApskaitosVeikla" localSheetId="12">'Forma 3'!$G$16</definedName>
    <definedName name="VAS003_F_SanauduPaskirstymoKriterijusII1gavyba" localSheetId="12">'Forma 3'!$H$16</definedName>
    <definedName name="VAS003_F_SanauduPaskirstymoKriterijusII2ruosimas" localSheetId="12">'Forma 3'!$I$16</definedName>
    <definedName name="VAS003_F_SanauduPaskirstymoKriterijusII3pristatymas" localSheetId="12">'Forma 3'!$J$16</definedName>
    <definedName name="VAS003_F_SanauduPaskirstymoKriterijusIII1surinkimas" localSheetId="12">'Forma 3'!$K$16</definedName>
    <definedName name="VAS003_F_SanauduPaskirstymoKriterijusIII2valymas" localSheetId="12">'Forma 3'!$L$16</definedName>
    <definedName name="VAS003_F_SanauduPaskirstymoKriterijusIII3nuotekuDumblo" localSheetId="12">'Forma 3'!$M$16</definedName>
    <definedName name="VAS003_F_SanauduPaskirstymoKriterijusIII4PavirsiniuNuoteku" localSheetId="12">'Forma 3'!$N$16</definedName>
    <definedName name="VAS003_F_SanauduPaskirstymoKriterijusIII5NuotekuTransportavimas" localSheetId="12">'Forma 3'!$O$16</definedName>
    <definedName name="VAS003_F_SanauduPaskirstymoKriterijusVIIKitosVeiklos" localSheetId="12">'Forma 3'!$Q$16</definedName>
    <definedName name="VAS003_F_SanauduPaskirstymoKriterijusVIKitosReguliuojamos" localSheetId="12">'Forma 3'!$P$16</definedName>
    <definedName name="VAS003_F_SanauduPaskirstymoKriterijusVISO" localSheetId="12">'Forma 3'!$E$16</definedName>
    <definedName name="VAS003_F_SanauduPaskirstymoKriterijusVISOSVANDENTVARKOSSANAUDOS" localSheetId="12">'Forma 3'!$F$16</definedName>
    <definedName name="VAS003_F_TiesioginiuIrNetiesioginiuIApskaitosVeikla" localSheetId="12">'Forma 3'!$G$17</definedName>
    <definedName name="VAS003_F_TiesioginiuIrNetiesioginiuII1gavyba" localSheetId="12">'Forma 3'!$H$17</definedName>
    <definedName name="VAS003_F_TiesioginiuIrNetiesioginiuII2ruosimas" localSheetId="12">'Forma 3'!$I$17</definedName>
    <definedName name="VAS003_F_TiesioginiuIrNetiesioginiuII3pristatymas" localSheetId="12">'Forma 3'!$J$17</definedName>
    <definedName name="VAS003_F_TiesioginiuIrNetiesioginiuIII1surinkimas" localSheetId="12">'Forma 3'!$K$17</definedName>
    <definedName name="VAS003_F_TiesioginiuIrNetiesioginiuIII2valymas" localSheetId="12">'Forma 3'!$L$17</definedName>
    <definedName name="VAS003_F_TiesioginiuIrNetiesioginiuIII3nuotekuDumblo" localSheetId="12">'Forma 3'!$M$17</definedName>
    <definedName name="VAS003_F_TiesioginiuIrNetiesioginiuIII4PavirsiniuNuoteku" localSheetId="12">'Forma 3'!$N$17</definedName>
    <definedName name="VAS003_F_TiesioginiuIrNetiesioginiuIII5NuotekuTransportavimas" localSheetId="12">'Forma 3'!$O$17</definedName>
    <definedName name="VAS003_F_TiesioginiuIrNetiesioginiuVIIKitosVeiklos" localSheetId="12">'Forma 3'!$Q$17</definedName>
    <definedName name="VAS003_F_TiesioginiuIrNetiesioginiuVIKitosReguliuojamos" localSheetId="12">'Forma 3'!$P$17</definedName>
    <definedName name="VAS003_F_TiesioginiuIrNetiesioginiuVISO" localSheetId="12">'Forma 3'!$E$17</definedName>
    <definedName name="VAS003_F_TiesioginiuIrNetiesioginiuVISOSVANDENTVARKOSSANAUDOS" localSheetId="12">'Forma 3'!$F$17</definedName>
    <definedName name="VAS003_F_UkioSubjektoTiesioginesIApskaitosVeikla" localSheetId="12">'Forma 3'!$G$14</definedName>
    <definedName name="VAS003_F_UkioSubjektoTiesioginesII1gavyba" localSheetId="12">'Forma 3'!$H$14</definedName>
    <definedName name="VAS003_F_UkioSubjektoTiesioginesII2ruosimas" localSheetId="12">'Forma 3'!$I$14</definedName>
    <definedName name="VAS003_F_UkioSubjektoTiesioginesII3pristatymas" localSheetId="12">'Forma 3'!$J$14</definedName>
    <definedName name="VAS003_F_UkioSubjektoTiesioginesIII1surinkimas" localSheetId="12">'Forma 3'!$K$14</definedName>
    <definedName name="VAS003_F_UkioSubjektoTiesioginesIII2valymas" localSheetId="12">'Forma 3'!$L$14</definedName>
    <definedName name="VAS003_F_UkioSubjektoTiesioginesIII3nuotekuDumblo" localSheetId="12">'Forma 3'!$M$14</definedName>
    <definedName name="VAS003_F_UkioSubjektoTiesioginesIII4PavirsiniuNuoteku" localSheetId="12">'Forma 3'!$N$14</definedName>
    <definedName name="VAS003_F_UkioSubjektoTiesioginesIII5NuotekuTransportavimas" localSheetId="12">'Forma 3'!$O$14</definedName>
    <definedName name="VAS003_F_UkioSubjektoTiesioginesVIIKitosVeiklos" localSheetId="12">'Forma 3'!$Q$14</definedName>
    <definedName name="VAS003_F_UkioSubjektoTiesioginesVIKitosReguliuojamos" localSheetId="12">'Forma 3'!$P$14</definedName>
    <definedName name="VAS003_F_UkioSubjektoTiesioginesVISO" localSheetId="12">'Forma 3'!$E$14</definedName>
    <definedName name="VAS003_F_UkioSubjektoTiesioginesVISOSVANDENTVARKOSSANAUDOS" localSheetId="12">'Forma 3'!$F$14</definedName>
    <definedName name="VAS003_F_VersloVienetuIrPaslauguPajamosIApskaitosVeikla" localSheetId="12">'Forma 3'!$G$20</definedName>
    <definedName name="VAS003_F_VersloVienetuIrPaslauguPajamosII3pristatymas" localSheetId="12">'Forma 3'!$H$20</definedName>
    <definedName name="VAS003_F_VersloVienetuIrPaslauguPajamosIII1surinkimas" localSheetId="12">'Forma 3'!$K$20</definedName>
    <definedName name="VAS003_F_VersloVienetuIrPaslauguPajamosIII2valymas" localSheetId="12">'Forma 3'!$L$20</definedName>
    <definedName name="VAS003_F_VersloVienetuIrPaslauguPajamosIII3nuotekuDumblo" localSheetId="12">'Forma 3'!$M$20</definedName>
    <definedName name="VAS003_F_VersloVienetuIrPaslauguPajamosIII4PavirsiniuNuoteku" localSheetId="12">'Forma 3'!$N$20</definedName>
    <definedName name="VAS003_F_VersloVienetuIrPaslauguPajamosIII5NuotekuTransportavimas" localSheetId="12">'Forma 3'!$O$20</definedName>
    <definedName name="VAS003_F_VersloVienetuIrPaslauguPajamosVIIKitosVeiklos" localSheetId="12">'Forma 3'!$Q$20</definedName>
    <definedName name="VAS003_F_VersloVienetuIrPaslauguPajamosVIKitosReguliuojamos" localSheetId="12">'Forma 3'!$P$20</definedName>
    <definedName name="VAS003_F_VersloVienetuIrPaslauguPajamosVISO" localSheetId="12">'Forma 3'!$E$20</definedName>
    <definedName name="VAS003_F_VersloVienetuIrPaslauguPajamosVISOSVANDENTVARKOSSANAUDOS" localSheetId="12">'Forma 3'!$F$20</definedName>
    <definedName name="VAS003_F_VersloVienetuIrPaslauguSanaudosIApskaitosVeikla" localSheetId="12">'Forma 3'!$G$19</definedName>
    <definedName name="VAS003_F_VersloVienetuIrPaslauguSanaudosII1gavyba" localSheetId="12">'Forma 3'!$H$19</definedName>
    <definedName name="VAS003_F_VersloVienetuIrPaslauguSanaudosII2ruosimas" localSheetId="12">'Forma 3'!$I$19</definedName>
    <definedName name="VAS003_F_VersloVienetuIrPaslauguSanaudosIII1surinkimas" localSheetId="12">'Forma 3'!$K$19</definedName>
    <definedName name="VAS003_F_VersloVienetuIrPaslauguSanaudosIII2valymas" localSheetId="12">'Forma 3'!$L$19</definedName>
    <definedName name="VAS003_F_VersloVienetuIrPaslauguSanaudosIII3nuotekuDumblo" localSheetId="12">'Forma 3'!$M$19</definedName>
    <definedName name="VAS003_F_VersloVienetuIrPaslauguSanaudosIII4PavirsiniuNuoteku" localSheetId="12">'Forma 3'!$N$19</definedName>
    <definedName name="VAS003_F_VersloVienetuIrPaslauguSanaudosIII5NuotekuTransportavimas" localSheetId="12">'Forma 3'!$O$19</definedName>
    <definedName name="VAS003_F_VersloVienetuIrPaslauguSanaudosVIIKitosVeiklos" localSheetId="12">'Forma 3'!$Q$19</definedName>
    <definedName name="VAS003_F_VersloVienetuIrPaslauguSanaudosVIKitosReguliuojamos" localSheetId="12">'Forma 3'!$P$19</definedName>
    <definedName name="VAS003_F_VersloVienetuIrPaslauguSanaudosVISO" localSheetId="12">'Forma 3'!$E$19</definedName>
    <definedName name="VAS003_F_VersloVienetuIrPaslauguSanaudosVISOSVANDENTVARKOSSANAUDOS" localSheetId="12">'Forma 3'!$F$19</definedName>
    <definedName name="VAS004_D_20M" localSheetId="1">'Forma 4'!$D$10</definedName>
    <definedName name="VAS004_D_ABONENTAMS" localSheetId="1">'Forma 4'!$B$22</definedName>
    <definedName name="VAS004_D_APMOKETAUZNUOTEKU" localSheetId="1">'Forma 4'!$B$36</definedName>
    <definedName name="VAS004_D_APMOKETAUZPAVIRSINIU" localSheetId="1">'Forma 4'!$B$52</definedName>
    <definedName name="VAS004_D_DaugiabuciuoseNamuoseIsVartotoju" localSheetId="1">'Forma 4'!$B$38</definedName>
    <definedName name="VAS004_D_DaugiabuciuoseNamuoseNeapskaitytas" localSheetId="1">'Forma 4'!$B$27</definedName>
    <definedName name="VAS004_D_DaugiabuciuoseNamuoseVartotojams" localSheetId="1">'Forma 4'!$B$19</definedName>
    <definedName name="VAS004_D_IndividualiuoseNamuoseApmoketa" localSheetId="1">'Forma 4'!$B$40</definedName>
    <definedName name="VAS004_D_IndividualiuoseNamuoseParduoto" localSheetId="1">'Forma 4'!$B$21</definedName>
    <definedName name="VAS004_D_ISABONENTU" localSheetId="1">'Forma 4'!$B$41</definedName>
    <definedName name="VAS004_D_IsAbonentuUzNuoteku" localSheetId="1">'Forma 4'!$B$43</definedName>
    <definedName name="VAS004_D_IsAbonentuUzValyma" localSheetId="1">'Forma 4'!$B$42</definedName>
    <definedName name="VAS004_D_ISGAUTOPOZEMINIOVANDENS" localSheetId="1">'Forma 4'!$B$12</definedName>
    <definedName name="VAS004_D_ISSEZONINIU" localSheetId="1">'Forma 4'!$B$44</definedName>
    <definedName name="VAS004_D_IsSioSkaiciausBuitiniu" localSheetId="1">'Forma 4'!$B$31</definedName>
    <definedName name="VAS004_D_IsSioSkaiciausGavybos" localSheetId="1">'Forma 4'!$B$26</definedName>
    <definedName name="VAS004_D_IsSioSkaiciausKarstoParduotoVartotojams" localSheetId="1">'Forma 4'!$B$20</definedName>
    <definedName name="VAS004_D_IsSioSkaiciausKarstoPatiekto" localSheetId="1">'Forma 4'!$B$16</definedName>
    <definedName name="VAS004_D_IsSioSkaiciausKarstoVandensNuotekos" localSheetId="1">'Forma 4'!$B$39</definedName>
    <definedName name="VAS004_D_IsSioSkaiciausKarstoVandensSkirtumas" localSheetId="1">'Forma 4'!$B$29</definedName>
    <definedName name="VAS004_D_IsSioSkaiciausKarstoVandensTiekejams" localSheetId="1">'Forma 4'!$B$23</definedName>
    <definedName name="VAS004_D_IsSioSkaiciausPatiekto" localSheetId="1">'Forma 4'!$B$15</definedName>
    <definedName name="VAS004_D_ISVALYTASNUOTEKUKIEKIS" localSheetId="1">'Forma 4'!$B$34</definedName>
    <definedName name="VAS004_D_ISVALYTASPAVIRSINIUNUOTEKU" localSheetId="1">'Forma 4'!$B$51</definedName>
    <definedName name="VAS004_D_ISVARTOTOJU" localSheetId="1">'Forma 4'!$B$37</definedName>
    <definedName name="VAS004_D_KarstoVandensTarp" localSheetId="1">'Forma 4'!$B$49</definedName>
    <definedName name="VAS004_D_NEAPSKAITYTASNUOTEKUKIEKIS" localSheetId="1">'Forma 4'!$B$46</definedName>
    <definedName name="VAS004_D_NEAPSKAITYTASPAVIRSINIUNUOTEKU" localSheetId="1">'Forma 4'!$B$53</definedName>
    <definedName name="VAS004_D_NEAPSKAITYTASVANDENSKIEKIS" localSheetId="1">'Forma 4'!$B$25</definedName>
    <definedName name="VAS004_D_NuotekuInfiltracijaTinkluose" localSheetId="1">'Forma 4'!$B$47</definedName>
    <definedName name="VAS004_D_PARDUOTOGERIAMOJOVANDENS" localSheetId="1">'Forma 4'!$B$17</definedName>
    <definedName name="VAS004_D_PARUOSTOGERIAMOJOVANDENS" localSheetId="1">'Forma 4'!$B$13</definedName>
    <definedName name="VAS004_D_PATIEKTOGERIAMOJOVANDENS" localSheetId="1">'Forma 4'!$B$14</definedName>
    <definedName name="VAS004_D_PavirsiniuNuotekuKai" localSheetId="1">'Forma 4'!$B$32</definedName>
    <definedName name="VAS004_D_SAUSINIMUISKIRTASDUMBLO" localSheetId="1">'Forma 4'!$B$35</definedName>
    <definedName name="VAS004_D_SEZONINIAMSABONENTAMS" localSheetId="1">'Forma 4'!$B$24</definedName>
    <definedName name="VAS004_D_SkirtumasDaugiabuciuoseTarp" localSheetId="1">'Forma 4'!$B$28</definedName>
    <definedName name="VAS004_D_SurenkamuMobiliosiomisTransporto" localSheetId="1">'Forma 4'!$B$33</definedName>
    <definedName name="VAS004_D_SURINKTANUOTEKU" localSheetId="1">'Forma 4'!$B$30</definedName>
    <definedName name="VAS004_D_SURINKTAPAVIRSINIUNUOTEKU" localSheetId="1">'Forma 4'!$B$50</definedName>
    <definedName name="VAS004_D_UZPAVIRSINES" localSheetId="1">'Forma 4'!$B$45</definedName>
    <definedName name="VAS004_D_VandensNetekciuNuotekos" localSheetId="1">'Forma 4'!$B$48</definedName>
    <definedName name="VAS004_D_VARTOTOJAMS" localSheetId="1">'Forma 4'!$B$18</definedName>
    <definedName name="VAS004_F_ABONENTAMS20M" localSheetId="1">'Forma 4'!$D$22</definedName>
    <definedName name="VAS004_F_APMOKETAUZNUOTEKU20M" localSheetId="1">'Forma 4'!$D$36</definedName>
    <definedName name="VAS004_F_APMOKETAUZPAVIRSINIU20M" localSheetId="1">'Forma 4'!$D$52</definedName>
    <definedName name="VAS004_F_DaugiabuciuoseNamuoseIsVartotoju20M" localSheetId="1">'Forma 4'!$D$38</definedName>
    <definedName name="VAS004_F_DaugiabuciuoseNamuoseNeapskaitytas20M" localSheetId="1">'Forma 4'!$D$27</definedName>
    <definedName name="VAS004_F_DaugiabuciuoseNamuoseVartotojams20M" localSheetId="1">'Forma 4'!$D$19</definedName>
    <definedName name="VAS004_F_IndividualiuoseNamuoseApmoketa20M" localSheetId="1">'Forma 4'!$D$40</definedName>
    <definedName name="VAS004_F_IndividualiuoseNamuoseParduoto20M" localSheetId="1">'Forma 4'!$D$21</definedName>
    <definedName name="VAS004_F_ISABONENTU20M" localSheetId="1">'Forma 4'!$D$41</definedName>
    <definedName name="VAS004_F_IsAbonentuUzNuoteku20M" localSheetId="1">'Forma 4'!$D$43</definedName>
    <definedName name="VAS004_F_IsAbonentuUzValyma20M" localSheetId="1">'Forma 4'!$D$42</definedName>
    <definedName name="VAS004_F_ISGAUTOPOZEMINIOVANDENS20M" localSheetId="1">'Forma 4'!$D$12</definedName>
    <definedName name="VAS004_F_ISSEZONINIU20M" localSheetId="1">'Forma 4'!$D$44</definedName>
    <definedName name="VAS004_F_IsSioSkaiciausBuitiniu20M" localSheetId="1">'Forma 4'!$D$31</definedName>
    <definedName name="VAS004_F_IsSioSkaiciausGavybos20M" localSheetId="1">'Forma 4'!$D$26</definedName>
    <definedName name="VAS004_F_IsSioSkaiciausKarstoParduotoVartotojams20M" localSheetId="1">'Forma 4'!$D$20</definedName>
    <definedName name="VAS004_F_IsSioSkaiciausKarstoPatiekto20M" localSheetId="1">'Forma 4'!$D$16</definedName>
    <definedName name="VAS004_F_IsSioSkaiciausKarstoVandensNuotekos20M" localSheetId="1">'Forma 4'!$D$39</definedName>
    <definedName name="VAS004_F_IsSioSkaiciausKarstoVandensSkirtumas20M" localSheetId="1">'Forma 4'!$D$29</definedName>
    <definedName name="VAS004_F_IsSioSkaiciausKarstoVandensTiekejams20M" localSheetId="1">'Forma 4'!$D$23</definedName>
    <definedName name="VAS004_F_IsSioSkaiciausPatiekto20M" localSheetId="1">'Forma 4'!$D$15</definedName>
    <definedName name="VAS004_F_ISVALYTASNUOTEKUKIEKIS20M" localSheetId="1">'Forma 4'!$D$34</definedName>
    <definedName name="VAS004_F_ISVALYTASPAVIRSINIUNUOTEKU20M" localSheetId="1">'Forma 4'!$D$51</definedName>
    <definedName name="VAS004_F_ISVARTOTOJU20M" localSheetId="1">'Forma 4'!$D$37</definedName>
    <definedName name="VAS004_F_KarstoVandensTarp20M" localSheetId="1">'Forma 4'!$D$49</definedName>
    <definedName name="VAS004_F_NEAPSKAITYTASNUOTEKUKIEKIS20M" localSheetId="1">'Forma 4'!$D$46</definedName>
    <definedName name="VAS004_F_NEAPSKAITYTASPAVIRSINIUNUOTEKU20M" localSheetId="1">'Forma 4'!$D$53</definedName>
    <definedName name="VAS004_F_NEAPSKAITYTASVANDENSKIEKIS20M" localSheetId="1">'Forma 4'!$D$25</definedName>
    <definedName name="VAS004_F_NuotekuInfiltracijaTinkluose20M" localSheetId="1">'Forma 4'!$D$47</definedName>
    <definedName name="VAS004_F_PARDUOTOGERIAMOJOVANDENS20M" localSheetId="1">'Forma 4'!$D$17</definedName>
    <definedName name="VAS004_F_PARUOSTOGERIAMOJOVANDENS20M" localSheetId="1">'Forma 4'!$D$13</definedName>
    <definedName name="VAS004_F_PATIEKTOGERIAMOJOVANDENS20M" localSheetId="1">'Forma 4'!$D$14</definedName>
    <definedName name="VAS004_F_PavirsiniuNuotekuKai20M" localSheetId="1">'Forma 4'!$D$32</definedName>
    <definedName name="VAS004_F_SAUSINIMUISKIRTASDUMBLO20M" localSheetId="1">'Forma 4'!$D$35</definedName>
    <definedName name="VAS004_F_SEZONINIAMSABONENTAMS20M" localSheetId="1">'Forma 4'!$D$24</definedName>
    <definedName name="VAS004_F_SkirtumasDaugiabuciuoseTarp20M" localSheetId="1">'Forma 4'!$D$28</definedName>
    <definedName name="VAS004_F_SurenkamuMobiliosiomisTransporto20M" localSheetId="1">'Forma 4'!$D$33</definedName>
    <definedName name="VAS004_F_SURINKTANUOTEKU20M" localSheetId="1">'Forma 4'!$D$30</definedName>
    <definedName name="VAS004_F_SURINKTAPAVIRSINIUNUOTEKU20M" localSheetId="1">'Forma 4'!$D$50</definedName>
    <definedName name="VAS004_F_UZPAVIRSINES20M" localSheetId="1">'Forma 4'!$D$45</definedName>
    <definedName name="VAS004_F_VandensNetekciuNuotekos20M" localSheetId="1">'Forma 4'!$D$48</definedName>
    <definedName name="VAS004_F_VARTOTOJAMS20M" localSheetId="1">'Forma 4'!$D$18</definedName>
    <definedName name="VAS005_D_20M" localSheetId="2">'Forma 5'!$D$9</definedName>
    <definedName name="VAS005_D_AbonentinesTarnybosPersonalui" localSheetId="2">'Forma 5'!$B$199</definedName>
    <definedName name="VAS005_D_AbonentuSkaiciusGeriamojo" localSheetId="2">'Forma 5'!$B$68</definedName>
    <definedName name="VAS005_D_AbonentuSkaiciusNuoteku" localSheetId="2">'Forma 5'!$B$96</definedName>
    <definedName name="VAS005_D_AbonentuSkaitikliai" localSheetId="2">'Forma 5'!$B$77</definedName>
    <definedName name="VAS005_D_AdministracijosPersonalui" localSheetId="2">'Forma 5'!$B$200</definedName>
    <definedName name="VAS005_D_AnaerobiniuiApdorojimuiParuosto" localSheetId="2">'Forma 5'!$B$162</definedName>
    <definedName name="VAS005_D_AnaerobiskaiApdorotoNuoteku" localSheetId="2">'Forma 5'!$B$166</definedName>
    <definedName name="VAS005_D_AnaerobiskaiApdorotoNuotekuKiekis" localSheetId="2">'Forma 5'!$B$167</definedName>
    <definedName name="VAS005_D_APTARNAUJAMUIMONESPASLAUGOMIS" localSheetId="2">'Forma 5'!$B$205</definedName>
    <definedName name="VAS005_D_AsenizacinesMasinos" localSheetId="2">'Forma 5'!$B$193</definedName>
    <definedName name="VAS005_D_AtitekanciuNuotekuTarsos" localSheetId="2">'Forma 5'!$B$122</definedName>
    <definedName name="VAS005_D_AtitekanciuPavirsiniuNuoteku" localSheetId="2">'Forma 5'!$B$143</definedName>
    <definedName name="VAS005_D_AzotasAtitekanciu" localSheetId="2">'Forma 5'!$B$126</definedName>
    <definedName name="VAS005_D_AzotasIsleidziamu" localSheetId="2">'Forma 5'!$B$132</definedName>
    <definedName name="VAS005_D_BiologinioSuMechaninio" localSheetId="2">'Forma 5'!$B$115</definedName>
    <definedName name="VAS005_D_BokstuSkaicius" localSheetId="2">'Forma 5'!$B$51</definedName>
    <definedName name="VAS005_D_Chloru" localSheetId="2">'Forma 5'!$B$49</definedName>
    <definedName name="VAS005_D_DarboMasinuIr" localSheetId="2">'Forma 5'!$B$142</definedName>
    <definedName name="VAS005_D_DaugiabuciuNamuSkaicius" localSheetId="2">'Forma 5'!$B$69</definedName>
    <definedName name="VAS005_D_DaugiabuciuoseNamuose" localSheetId="2">'Forma 5'!$B$76</definedName>
    <definedName name="VAS005_D_DenitrifikacijosSuBiologinio" localSheetId="2">'Forma 5'!$B$117</definedName>
    <definedName name="VAS005_D_DezinfekavimoIrenginiuKiekis" localSheetId="2">'Forma 5'!$B$46</definedName>
    <definedName name="VAS005_D_DezinfekuotoChloruVandens" localSheetId="2">'Forma 5'!$B$50</definedName>
    <definedName name="VAS005_D_DezinfekuotoNatrioHipochloritu" localSheetId="2">'Forma 5'!$B$48</definedName>
    <definedName name="VAS005_D_DEZINFEKUOTOVANDENSKIEKIS" localSheetId="2">'Forma 5'!$B$45</definedName>
    <definedName name="VAS005_D_DumblasGalutiniamProduktui" localSheetId="2">'Forma 5'!$B$182</definedName>
    <definedName name="VAS005_D_DumbloAnaerobinisApdorojimas" localSheetId="2">'Forma 5'!$B$161</definedName>
    <definedName name="VAS005_D_DUMBLOAPDOROJIMOIRENGINIU" localSheetId="2">'Forma 5'!$B$25</definedName>
    <definedName name="VAS005_D_DumbloDziovinimas" localSheetId="2">'Forma 5'!$B$171</definedName>
    <definedName name="VAS005_D_DumbloKiekisDelAzoto" localSheetId="2">'Forma 5'!$B$137</definedName>
    <definedName name="VAS005_D_DumbloKiekisDelBDS7" localSheetId="2">'Forma 5'!$B$135</definedName>
    <definedName name="VAS005_D_DumbloKiekisDelFosforo" localSheetId="2">'Forma 5'!$B$138</definedName>
    <definedName name="VAS005_D_DumbloKiekisDelSM" localSheetId="2">'Forma 5'!$B$136</definedName>
    <definedName name="VAS005_D_DumbloKompostavimas" localSheetId="2">'Forma 5'!$B$176</definedName>
    <definedName name="VAS005_D_DumbloPudymoIrenginiu" localSheetId="2">'Forma 5'!$B$28</definedName>
    <definedName name="VAS005_D_DumbloSausinimoIrenginiu" localSheetId="2">'Forma 5'!$B$27</definedName>
    <definedName name="VAS005_D_DumbloTankinimasIr" localSheetId="2">'Forma 5'!$B$156</definedName>
    <definedName name="VAS005_D_DumbloTankinimo" localSheetId="2">'Forma 5'!$B$26</definedName>
    <definedName name="VAS005_D_DziovinimoIrenginiu" localSheetId="2">'Forma 5'!$B$29</definedName>
    <definedName name="VAS005_D_FiltracijosLaukuPlotas" localSheetId="2">'Forma 5'!$B$111</definedName>
    <definedName name="VAS005_D_FiltracijosLaukuSkaicius" localSheetId="2">'Forma 5'!$B$110</definedName>
    <definedName name="VAS005_D_FosforasAtitekanciu" localSheetId="2">'Forma 5'!$B$127</definedName>
    <definedName name="VAS005_D_FosforasIsleidziamu" localSheetId="2">'Forma 5'!$B$133</definedName>
    <definedName name="VAS005_D_GERIAMOJOVANDENSGAVYBA" localSheetId="2">'Forma 5'!$A$31</definedName>
    <definedName name="VAS005_D_GERIAMOJOVANDENSPASKIRSTYMAS" localSheetId="2">'Forma 5'!$A$55</definedName>
    <definedName name="VAS005_D_GERIAMOJOVANDENSRUOSIMAS" localSheetId="2">'Forma 5'!$A$36</definedName>
    <definedName name="VAS005_D_GYVENTOJUSKAICIUSAPTARNAUJAMOJE" localSheetId="2">'Forma 5'!$B$203</definedName>
    <definedName name="VAS005_D_GreziniuoseInstaliuotuSiurbliu" localSheetId="2">'Forma 5'!$B$34</definedName>
    <definedName name="VAS005_D_HidrantuSkaicius" localSheetId="2">'Forma 5'!$B$71</definedName>
    <definedName name="VAS005_D_IndividualiuGyvenamujuNamu" localSheetId="2">'Forma 5'!$B$67</definedName>
    <definedName name="VAS005_D_IndividualiuNamuSkaicius" localSheetId="2">'Forma 5'!$B$95</definedName>
    <definedName name="VAS005_D_IndividualiuoseGyvenamuosiuoseNamuose" localSheetId="2">'Forma 5'!$B$208</definedName>
    <definedName name="VAS005_D_InstaliuotuSiurbliuSkaicius" localSheetId="2">'Forma 5'!$B$53</definedName>
    <definedName name="VAS005_D_IsJuTransporto" localSheetId="2">'Forma 5'!$B$192</definedName>
    <definedName name="VAS005_D_IsleidziamuNuotekuTarsos" localSheetId="2">'Forma 5'!$B$128</definedName>
    <definedName name="VAS005_D_IsleidziamuPavirsiniuNuoteku" localSheetId="2">'Forma 5'!$B$147</definedName>
    <definedName name="VAS005_D_IsSioSkaiciausButu" localSheetId="2">'Forma 5'!$B$66</definedName>
    <definedName name="VAS005_D_IsSioSkaiciausGeriamojo" localSheetId="2">'Forma 5'!$B$197</definedName>
    <definedName name="VAS005_D_IsSioSkaiciausGyvenantys" localSheetId="2">'Forma 5'!$B$207</definedName>
    <definedName name="VAS005_D_IsSioSkaiciausIndividualiuose" localSheetId="2">'Forma 5'!$B$75</definedName>
    <definedName name="VAS005_D_IsToSkaiciaus" localSheetId="2">'Forma 5'!$B$82</definedName>
    <definedName name="VAS005_D_IsToSkaiciausNatrio" localSheetId="2">'Forma 5'!$B$47</definedName>
    <definedName name="VAS005_D_IsToSkaiciausSuPriverstine" localSheetId="2">'Forma 5'!$B$42</definedName>
    <definedName name="VAS005_D_IsToSkaiciausVandens" localSheetId="2">'Forma 5'!$B$39</definedName>
    <definedName name="VAS005_D_ISVALYTUNUOTEKUKIEKIS" localSheetId="2">'Forma 5'!$B$109</definedName>
    <definedName name="VAS005_D_ISVALYTUPAVIRSINIUNUOTEKU" localSheetId="2">'Forma 5'!$B$140</definedName>
    <definedName name="VAS005_D_IvadiniuApskaitosPrietaisu" localSheetId="2">'Forma 5'!$B$74</definedName>
    <definedName name="VAS005_D_JuoseDirbanciuOrapuciu" localSheetId="2">'Forma 5'!$B$40</definedName>
    <definedName name="VAS005_D_KanalizacijojeLikviduotuAvarijuSkaicius" localSheetId="2">'Forma 5'!$B$97</definedName>
    <definedName name="VAS005_D_KanalizacijosIsvaduSkaicius" localSheetId="2">'Forma 5'!$B$92</definedName>
    <definedName name="VAS005_D_KanalizacijosSistemuSkaicius" localSheetId="2">'Forma 5'!$B$85</definedName>
    <definedName name="VAS005_D_KanalizavimoPaslauguVartotoju" localSheetId="2">'Forma 5'!$B$93</definedName>
    <definedName name="VAS005_D_KitosTransportoPriemones" localSheetId="2">'Forma 5'!$B$195</definedName>
    <definedName name="VAS005_D_KituDarboMasinu" localSheetId="2">'Forma 5'!$B$121</definedName>
    <definedName name="VAS005_D_KituPadaliniuPersonalui" localSheetId="2">'Forma 5'!$B$201</definedName>
    <definedName name="VAS005_D_KituVandentiekioTinklu" localSheetId="2">'Forma 5'!$B$63</definedName>
    <definedName name="VAS005_D_KompostavimoIrenginiu" localSheetId="2">'Forma 5'!$B$30</definedName>
    <definedName name="VAS005_D_KompostoDriegnumas" localSheetId="2">'Forma 5'!$B$178</definedName>
    <definedName name="VAS005_D_KompostoKiekis" localSheetId="2">'Forma 5'!$B$177</definedName>
    <definedName name="VAS005_D_MagistraliniuVandentiekioTinklu" localSheetId="2">'Forma 5'!$B$62</definedName>
    <definedName name="VAS005_D_MechaninioValymoIrenginiu" localSheetId="2">'Forma 5'!$B$113</definedName>
    <definedName name="VAS005_D_MetinisAeruotoVandens" localSheetId="2">'Forma 5'!$B$41</definedName>
    <definedName name="VAS005_D_MetinisBiologinioSu" localSheetId="2">'Forma 5'!$B$116</definedName>
    <definedName name="VAS005_D_MetinisDenitrifikacijosSu" localSheetId="2">'Forma 5'!$B$118</definedName>
    <definedName name="VAS005_D_MetinisFiltravimoLaukuose" localSheetId="2">'Forma 5'!$B$112</definedName>
    <definedName name="VAS005_D_MetinisKitaisMetodais" localSheetId="2">'Forma 5'!$B$43</definedName>
    <definedName name="VAS005_D_MetinisMechaninioValymo" localSheetId="2">'Forma 5'!$B$114</definedName>
    <definedName name="VAS005_D_MetinisNuotekuDumbloGalutiniam" localSheetId="2">'Forma 5'!$B$188</definedName>
    <definedName name="VAS005_D_MetinisNuotekuDumbloKompostavimas" localSheetId="2">'Forma 5'!$B$180</definedName>
    <definedName name="VAS005_D_NaftosProduktaiNPAtitekanciu" localSheetId="2">'Forma 5'!$B$146</definedName>
    <definedName name="VAS005_D_NaftosProduktaiNPUIsleidziamu" localSheetId="2">'Forma 5'!$B$150</definedName>
    <definedName name="VAS005_D_NUOTEKU" localSheetId="2">'Forma 5'!$A$80</definedName>
    <definedName name="VAS005_D_NUOTEKUDUMBLO" localSheetId="2">'Forma 5'!$A$151</definedName>
    <definedName name="VAS005_D_NuotekuDumbloDziovinimo" localSheetId="2">'Forma 5'!$B$175</definedName>
    <definedName name="VAS005_D_NuotekuDumbloKiekis" localSheetId="2">'Forma 5'!$B$157</definedName>
    <definedName name="VAS005_D_NuotekuDumbloKiekisDziovinimui" localSheetId="2">'Forma 5'!$B$172</definedName>
    <definedName name="VAS005_D_NuotekuDumbloKiekisPo" localSheetId="2">'Forma 5'!$B$159</definedName>
    <definedName name="VAS005_D_NuotekuDumbloKiekisPoAnaerobinio" localSheetId="2">'Forma 5'!$B$164</definedName>
    <definedName name="VAS005_D_NuotekuDumbloKiekisPoDziovinimo" localSheetId="2">'Forma 5'!$B$174</definedName>
    <definedName name="VAS005_D_NuotekuDumbloKiekisSausomis" localSheetId="2">'Forma 5'!$B$169</definedName>
    <definedName name="VAS005_D_NuotekuDumbloPudymo" localSheetId="2">'Forma 5'!$B$165</definedName>
    <definedName name="VAS005_D_NuotekuDumbloSausinimoPo" localSheetId="2">'Forma 5'!$B$170</definedName>
    <definedName name="VAS005_D_NuotekuDumbloTankinimo" localSheetId="2">'Forma 5'!$B$160</definedName>
    <definedName name="VAS005_D_NuotekuDumbloTvarkymo" localSheetId="2">'Forma 5'!$B$155</definedName>
    <definedName name="VAS005_D_NuotekuDumbloTvarkymoGalutiniam" localSheetId="2">'Forma 5'!$B$189</definedName>
    <definedName name="VAS005_D_NuotekuDumbloTvarkymoKompostavimas" localSheetId="2">'Forma 5'!$B$181</definedName>
    <definedName name="VAS005_D_NuotekuDumbloVidutinis" localSheetId="2">'Forma 5'!$B$158</definedName>
    <definedName name="VAS005_D_NuotekuDumbloVidutinisPoDziovinimo" localSheetId="2">'Forma 5'!$B$173</definedName>
    <definedName name="VAS005_D_NuotekuLaboratorijai" localSheetId="2">'Forma 5'!$B$198</definedName>
    <definedName name="VAS005_D_NuotekuPerpumpavimoStociu" localSheetId="2">'Forma 5'!$B$87</definedName>
    <definedName name="VAS005_D_NUOTEKUSIURBLINIU" localSheetId="2">'Forma 5'!$B$14</definedName>
    <definedName name="VAS005_D_NuotekuTinkluIlgis" localSheetId="2">'Forma 5'!$B$90</definedName>
    <definedName name="VAS005_D_NuotekuValykloseEsanciuOrapuciu" localSheetId="2">'Forma 5'!$B$119</definedName>
    <definedName name="VAS005_D_NuotekuValykloseEsanciuSiurbliu" localSheetId="2">'Forma 5'!$B$120</definedName>
    <definedName name="VAS005_D_NUOTEKUVALYKLU" localSheetId="2">'Forma 5'!$B$16</definedName>
    <definedName name="VAS005_D_NUOTEKUVALYMAS" localSheetId="2">'Forma 5'!$A$108</definedName>
    <definedName name="VAS005_D_PadidejusiosTarsosPirminio" localSheetId="2">'Forma 5'!$B$134</definedName>
    <definedName name="VAS005_D_PagalBiocheminisDeguoniesAtitekanciu" localSheetId="2">'Forma 5'!$B$123</definedName>
    <definedName name="VAS005_D_PagalBiocheminisDeguoniesAtitekanciuPavirsiniu" localSheetId="2">'Forma 5'!$B$144</definedName>
    <definedName name="VAS005_D_PagalBiocheminisDeguoniesIsleidziamu" localSheetId="2">'Forma 5'!$B$129</definedName>
    <definedName name="VAS005_D_PagalBiocheminisDeguoniesIsleidziamuPavirsiniu" localSheetId="2">'Forma 5'!$B$148</definedName>
    <definedName name="VAS005_D_PagamintuBriketuKiekis" localSheetId="2">'Forma 5'!$B$186</definedName>
    <definedName name="VAS005_D_PagamintuGranuliuKiekis" localSheetId="2">'Forma 5'!$B$187</definedName>
    <definedName name="VAS005_D_ParuostoNuotekuDumbloDregnumas" localSheetId="2">'Forma 5'!$B$184</definedName>
    <definedName name="VAS005_D_ParuostoNuotekuDumbloKiekis" localSheetId="2">'Forma 5'!$B$183</definedName>
    <definedName name="VAS005_D_PATIEKTASVANDENSKIEKIS" localSheetId="2">'Forma 5'!$B$44</definedName>
    <definedName name="VAS005_D_PATIEKTOGERIAMOJOVANDENS" localSheetId="2">'Forma 5'!$B$56</definedName>
    <definedName name="VAS005_D_PavirsiniuNuoteku" localSheetId="2">'Forma 5'!$B$84</definedName>
    <definedName name="VAS005_D_PavirsiniuNuotekuIsleistuvu" localSheetId="2">'Forma 5'!$B$105</definedName>
    <definedName name="VAS005_D_PavirsiniuNuotekuPerpumpavimoStociu" localSheetId="2">'Forma 5'!$B$100</definedName>
    <definedName name="VAS005_D_PavirsiniuNuotekuPerpumpavimoStotyse" localSheetId="2">'Forma 5'!$B$101</definedName>
    <definedName name="VAS005_D_PavirsiniuNuotekuSistemu" localSheetId="2">'Forma 5'!$B$99</definedName>
    <definedName name="VAS005_D_PAVIRSINIUNUOTEKUSIURBLINIU" localSheetId="2">'Forma 5'!$B$15</definedName>
    <definedName name="VAS005_D_PAVIRSINIUNUOTEKUSURINKIMAS" localSheetId="2">'Forma 5'!$A$98</definedName>
    <definedName name="VAS005_D_PavirsiniuNuotekuTinklu" localSheetId="2">'Forma 5'!$B$103</definedName>
    <definedName name="VAS005_D_PavirsiniuNuotekuTinkluose" localSheetId="2">'Forma 5'!$B$107</definedName>
    <definedName name="VAS005_D_PavirsiniuNuotekuTvarkymo" localSheetId="2">'Forma 5'!$B$106</definedName>
    <definedName name="VAS005_D_PAVIRSINIUNUOTEKUVALYKLU" localSheetId="2">'Forma 5'!$B$21</definedName>
    <definedName name="VAS005_D_PAVIRSINIUNUOTEKUVALYMAS" localSheetId="2">'Forma 5'!$A$139</definedName>
    <definedName name="VAS005_D_PavirsiniuNuotekuValymo" localSheetId="2">'Forma 5'!$B$141</definedName>
    <definedName name="VAS005_D_PerpumpavimoStotyseInstaliuotu" localSheetId="2">'Forma 5'!$B$88</definedName>
    <definedName name="VAS005_D_PerpumpuotuNuotekuKiekis" localSheetId="2">'Forma 5'!$B$86</definedName>
    <definedName name="VAS005_D_PozeminioVandensTinklu" localSheetId="2">'Forma 5'!$B$61</definedName>
    <definedName name="VAS005_D_RezervuaruSkaicius" localSheetId="2">'Forma 5'!$B$52</definedName>
    <definedName name="VAS005_D_RiebalaiAtitekanciu" localSheetId="2">'Forma 5'!$B$125</definedName>
    <definedName name="VAS005_D_RiebalaiIsleidziamu" localSheetId="2">'Forma 5'!$B$131</definedName>
    <definedName name="VAS005_D_RINKOSRODIKLIAI" localSheetId="2">'Forma 5'!$A$202</definedName>
    <definedName name="VAS005_D_SausuMedziaguKiekisKomposte" localSheetId="2">'Forma 5'!$B$179</definedName>
    <definedName name="VAS005_D_SausuMedziaguKiekisParuostame" localSheetId="2">'Forma 5'!$B$185</definedName>
    <definedName name="VAS005_D_SkaitikliuButuoseSkaicius" localSheetId="2">'Forma 5'!$B$78</definedName>
    <definedName name="VAS005_D_SurenkamuMobiliosiomisTransporto" localSheetId="2">'Forma 5'!$B$83</definedName>
    <definedName name="VAS005_D_SURINKTUNUOTEKUKIEKIS" localSheetId="2">'Forma 5'!$B$81</definedName>
    <definedName name="VAS005_D_SuspenduotosMedziagosAtitekanciu" localSheetId="2">'Forma 5'!$B$124</definedName>
    <definedName name="VAS005_D_SuspenduotosMedziagosAtitekanciuPavirsiniu" localSheetId="2">'Forma 5'!$B$145</definedName>
    <definedName name="VAS005_D_SuspenduotosMedziagosIsleidziamu" localSheetId="2">'Forma 5'!$B$130</definedName>
    <definedName name="VAS005_D_SuspenduotosMedziagosIsleidziamuPavirsiniu" localSheetId="2">'Forma 5'!$B$149</definedName>
    <definedName name="VAS005_D_TameSkaiciujeButuNuoteku" localSheetId="2">'Forma 5'!$B$94</definedName>
    <definedName name="VAS005_D_TameSkaiciujeSpaudiminiu" localSheetId="2">'Forma 5'!$B$91</definedName>
    <definedName name="VAS005_D_TameSkaiciujeSpaudiminiuTinklu" localSheetId="2">'Forma 5'!$B$104</definedName>
    <definedName name="VAS005_D_TransportoPriemonesDumblui" localSheetId="2">'Forma 5'!$B$194</definedName>
    <definedName name="VAS005_D_TransportoPriemonesPersonalui" localSheetId="2">'Forma 5'!$B$196</definedName>
    <definedName name="VAS005_D_TransportoPriemoniuSkaicius" localSheetId="2">'Forma 5'!$B$191</definedName>
    <definedName name="VAS005_D_TRANSPORTOUKIS" localSheetId="2">'Forma 5'!$A$190</definedName>
    <definedName name="VAS005_D_UKIOPROJEKTINISPAJEGUMAS" localSheetId="2">'Forma 5'!$A$10</definedName>
    <definedName name="VAS005_D_ValykloseSusidariusioNuotekuDregnumas" localSheetId="2">'Forma 5'!$B$153</definedName>
    <definedName name="VAS005_D_ValykloseSusidariusioNuotekuKiekis" localSheetId="2">'Forma 5'!$B$152</definedName>
    <definedName name="VAS005_D_ValykloseSusidariusioNuotekuKiekisSausomis" localSheetId="2">'Forma 5'!$B$154</definedName>
    <definedName name="VAS005_D_VandensAeravimoIrenginiu" localSheetId="2">'Forma 5'!$B$38</definedName>
    <definedName name="VAS005_D_VandensEmimoKoloneliu" localSheetId="2">'Forma 5'!$B$70</definedName>
    <definedName name="VAS005_D_VANDENSISGAVIMO" localSheetId="2">'Forma 5'!$B$11</definedName>
    <definedName name="VAS005_D_VandensKiekisParduotas" localSheetId="2">'Forma 5'!$B$72</definedName>
    <definedName name="VAS005_D_VandensKiekisSuvartotas" localSheetId="2">'Forma 5'!$B$73</definedName>
    <definedName name="VAS005_D_VandensPakelimoAukstis" localSheetId="2">'Forma 5'!$B$54</definedName>
    <definedName name="VAS005_D_VANDENSPAKELIMOSTOCIU" localSheetId="2">'Forma 5'!$B$13</definedName>
    <definedName name="VAS005_D_VandensPakelimoStociuSkaicius" localSheetId="2">'Forma 5'!$B$58</definedName>
    <definedName name="VAS005_D_VandensPakelimoStotyse" localSheetId="2">'Forma 5'!$B$59</definedName>
    <definedName name="VAS005_D_VANDENSRUOSIMOIRENGINIU" localSheetId="2">'Forma 5'!$B$12</definedName>
    <definedName name="VAS005_D_VANDENSVALYKLOSE" localSheetId="2">'Forma 5'!$B$37</definedName>
    <definedName name="VAS005_D_VandentiekyjeLikviduotuAvariju" localSheetId="2">'Forma 5'!$B$79</definedName>
    <definedName name="VAS005_D_VandentiekioPrijungimuivadu" localSheetId="2">'Forma 5'!$B$64</definedName>
    <definedName name="VAS005_D_VandentiekioVartotojuIr" localSheetId="2">'Forma 5'!$B$65</definedName>
    <definedName name="VAS005_D_VandentiekiuSkaicius" localSheetId="2">'Forma 5'!$B$57</definedName>
    <definedName name="VAS005_D_VandenvieciuSkaicius" localSheetId="2">'Forma 5'!$B$33</definedName>
    <definedName name="VAS005_D_VANDENVIETESEISGAUTOVANDENS" localSheetId="2">'Forma 5'!$B$32</definedName>
    <definedName name="VAS005_D_VartotojaiKuriemsTiekiamas" localSheetId="2">'Forma 5'!$B$206</definedName>
    <definedName name="VAS005_D_VartotojaiKuriemsTiekiamasTik" localSheetId="2">'Forma 5'!$B$209</definedName>
    <definedName name="VAS005_D_VartotojaiKuriemsTik" localSheetId="2">'Forma 5'!$B$210</definedName>
    <definedName name="VAS005_D_VARTOTOJUSKAICIUSAPTARNAUJAMOJE" localSheetId="2">'Forma 5'!$B$204</definedName>
    <definedName name="VAS005_D_VidutinisNuoteku" localSheetId="2">'Forma 5'!$B$89</definedName>
    <definedName name="VAS005_D_VidutinisNuotekuDumblo" localSheetId="2">'Forma 5'!$B$163</definedName>
    <definedName name="VAS005_D_VidutinisNuotekuDumbloDregnumas" localSheetId="2">'Forma 5'!$B$168</definedName>
    <definedName name="VAS005_D_VidutinisPajegumasBDS7" localSheetId="2">'Forma 5'!$B$17</definedName>
    <definedName name="VAS005_D_VidutinisPajegumasBDS7Pavirsiniu" localSheetId="2">'Forma 5'!$B$22</definedName>
    <definedName name="VAS005_D_VidutinisPajegumasBendrojoAzoto" localSheetId="2">'Forma 5'!$B$19</definedName>
    <definedName name="VAS005_D_VidutinisPajegumasBendrojoFosforo" localSheetId="2">'Forma 5'!$B$20</definedName>
    <definedName name="VAS005_D_VidutinisPajegumasNaftos" localSheetId="2">'Forma 5'!$B$24</definedName>
    <definedName name="VAS005_D_VidutinisPajegumasSM" localSheetId="2">'Forma 5'!$B$18</definedName>
    <definedName name="VAS005_D_VidutinisPajegumasSMPavirsiniu" localSheetId="2">'Forma 5'!$B$23</definedName>
    <definedName name="VAS005_D_VidutinisPavirsiniu" localSheetId="2">'Forma 5'!$B$102</definedName>
    <definedName name="VAS005_D_VidutinisVandensKelimo" localSheetId="2">'Forma 5'!$B$60</definedName>
    <definedName name="VAS005_D_VidutinisVandensPakelimo" localSheetId="2">'Forma 5'!$B$35</definedName>
    <definedName name="VAS005_F_AbonentinesTarnybosPersonalui20M" localSheetId="2">'Forma 5'!$D$199</definedName>
    <definedName name="VAS005_F_AbonentuSkaiciusGeriamojo20M" localSheetId="2">'Forma 5'!$D$68</definedName>
    <definedName name="VAS005_F_AbonentuSkaiciusNuoteku20M" localSheetId="2">'Forma 5'!$D$96</definedName>
    <definedName name="VAS005_F_AbonentuSkaitikliai20M" localSheetId="2">'Forma 5'!$D$77</definedName>
    <definedName name="VAS005_F_AdministracijosPersonalui20M" localSheetId="2">'Forma 5'!$D$200</definedName>
    <definedName name="VAS005_F_AnaerobiniuiApdorojimuiParuosto20M" localSheetId="2">'Forma 5'!$D$162</definedName>
    <definedName name="VAS005_F_AnaerobiskaiApdorotoNuotekuKiekis20M" localSheetId="2">'Forma 5'!$D$167</definedName>
    <definedName name="VAS005_F_APTARNAUJAMUIMONESPASLAUGOMIS20M" localSheetId="2">'Forma 5'!$D$205</definedName>
    <definedName name="VAS005_F_AsenizacinesMasinos20M" localSheetId="2">'Forma 5'!$D$193</definedName>
    <definedName name="VAS005_F_AzotasAtitekanciu20M" localSheetId="2">'Forma 5'!$D$126</definedName>
    <definedName name="VAS005_F_AzotasIsleidziamu20M" localSheetId="2">'Forma 5'!$D$132</definedName>
    <definedName name="VAS005_F_BiologinioSuMechaninio20M" localSheetId="2">'Forma 5'!$D$115</definedName>
    <definedName name="VAS005_F_BokstuSkaicius20M" localSheetId="2">'Forma 5'!$D$51</definedName>
    <definedName name="VAS005_F_Chloru20M" localSheetId="2">'Forma 5'!$D$49</definedName>
    <definedName name="VAS005_F_DarboMasinuIr20M" localSheetId="2">'Forma 5'!$D$142</definedName>
    <definedName name="VAS005_F_DaugiabuciuNamuSkaicius20M" localSheetId="2">'Forma 5'!$D$69</definedName>
    <definedName name="VAS005_F_DaugiabuciuoseNamuose20M" localSheetId="2">'Forma 5'!$D$76</definedName>
    <definedName name="VAS005_F_DenitrifikacijosSuBiologinio20M" localSheetId="2">'Forma 5'!$D$117</definedName>
    <definedName name="VAS005_F_DezinfekavimoIrenginiuKiekis20M" localSheetId="2">'Forma 5'!$D$46</definedName>
    <definedName name="VAS005_F_DezinfekuotoChloruVandens20M" localSheetId="2">'Forma 5'!$D$50</definedName>
    <definedName name="VAS005_F_DezinfekuotoNatrioHipochloritu20M" localSheetId="2">'Forma 5'!$D$48</definedName>
    <definedName name="VAS005_F_DEZINFEKUOTOVANDENSKIEKIS20M" localSheetId="2">'Forma 5'!$D$45</definedName>
    <definedName name="VAS005_F_DUMBLOAPDOROJIMOIRENGINIU20M" localSheetId="2">'Forma 5'!$D$25</definedName>
    <definedName name="VAS005_F_DumbloKiekisDelAzoto20M" localSheetId="2">'Forma 5'!$D$137</definedName>
    <definedName name="VAS005_F_DumbloKiekisDelBDS720M" localSheetId="2">'Forma 5'!$D$135</definedName>
    <definedName name="VAS005_F_DumbloKiekisDelFosforo20M" localSheetId="2">'Forma 5'!$D$138</definedName>
    <definedName name="VAS005_F_DumbloKiekisDelSM20M" localSheetId="2">'Forma 5'!$D$136</definedName>
    <definedName name="VAS005_F_DumbloPudymoIrenginiu20M" localSheetId="2">'Forma 5'!$D$28</definedName>
    <definedName name="VAS005_F_DumbloSausinimoIrenginiu20M" localSheetId="2">'Forma 5'!$D$27</definedName>
    <definedName name="VAS005_F_DumbloTankinimo20M" localSheetId="2">'Forma 5'!$D$26</definedName>
    <definedName name="VAS005_F_DziovinimoIrenginiu20M" localSheetId="2">'Forma 5'!$D$29</definedName>
    <definedName name="VAS005_F_FiltracijosLaukuPlotas20M" localSheetId="2">'Forma 5'!$D$111</definedName>
    <definedName name="VAS005_F_FiltracijosLaukuSkaicius20M" localSheetId="2">'Forma 5'!$D$110</definedName>
    <definedName name="VAS005_F_FosforasAtitekanciu20M" localSheetId="2">'Forma 5'!$D$127</definedName>
    <definedName name="VAS005_F_FosforasIsleidziamu20M" localSheetId="2">'Forma 5'!$D$133</definedName>
    <definedName name="VAS005_F_GYVENTOJUSKAICIUSAPTARNAUJAMOJE20M" localSheetId="2">'Forma 5'!$D$203</definedName>
    <definedName name="VAS005_F_GreziniuoseInstaliuotuSiurbliu20M" localSheetId="2">'Forma 5'!$D$34</definedName>
    <definedName name="VAS005_F_HidrantuSkaicius20M" localSheetId="2">'Forma 5'!$D$71</definedName>
    <definedName name="VAS005_F_IndividualiuGyvenamujuNamu20M" localSheetId="2">'Forma 5'!$D$67</definedName>
    <definedName name="VAS005_F_IndividualiuNamuSkaicius20M" localSheetId="2">'Forma 5'!$D$95</definedName>
    <definedName name="VAS005_F_IndividualiuoseGyvenamuosiuoseNamuose20M" localSheetId="2">'Forma 5'!$D$208</definedName>
    <definedName name="VAS005_F_InstaliuotuSiurbliuSkaicius20M" localSheetId="2">'Forma 5'!$D$53</definedName>
    <definedName name="VAS005_F_IsJuTransporto20M" localSheetId="2">'Forma 5'!$D$192</definedName>
    <definedName name="VAS005_F_IsSioSkaiciausGeriamojo20M" localSheetId="2">'Forma 5'!$D$197</definedName>
    <definedName name="VAS005_F_IsSioSkaiciausGyvenantys20M" localSheetId="2">'Forma 5'!$D$207</definedName>
    <definedName name="VAS005_F_IsToSkaiciaus20M" localSheetId="2">'Forma 5'!$D$82</definedName>
    <definedName name="VAS005_F_IsToSkaiciausNatrio20M" localSheetId="2">'Forma 5'!$D$47</definedName>
    <definedName name="VAS005_F_IsToSkaiciausSuPriverstine20M" localSheetId="2">'Forma 5'!$D$42</definedName>
    <definedName name="VAS005_F_IsToSkaiciausVandens20M" localSheetId="2">'Forma 5'!$D$39</definedName>
    <definedName name="VAS005_F_ISVALYTUNUOTEKUKIEKIS20M" localSheetId="2">'Forma 5'!$D$109</definedName>
    <definedName name="VAS005_F_ISVALYTUPAVIRSINIUNUOTEKU20M" localSheetId="2">'Forma 5'!$D$140</definedName>
    <definedName name="VAS005_F_IvadiniuApskaitosPrietaisu20M" localSheetId="2">'Forma 5'!$D$74</definedName>
    <definedName name="VAS005_F_JuoseDirbanciuOrapuciu20M" localSheetId="2">'Forma 5'!$D$40</definedName>
    <definedName name="VAS005_F_KanalizacijojeLikviduotuAvarijuSkaicius20M" localSheetId="2">'Forma 5'!$D$97</definedName>
    <definedName name="VAS005_F_KanalizacijosIsvaduSkaicius20M" localSheetId="2">'Forma 5'!$D$92</definedName>
    <definedName name="VAS005_F_KanalizacijosSistemuSkaicius20M" localSheetId="2">'Forma 5'!$D$85</definedName>
    <definedName name="VAS005_F_KanalizavimoPaslauguVartotoju20M" localSheetId="2">'Forma 5'!$D$93</definedName>
    <definedName name="VAS005_F_KitosTransportoPriemones20M" localSheetId="2">'Forma 5'!$D$195</definedName>
    <definedName name="VAS005_F_KituDarboMasinu20M" localSheetId="2">'Forma 5'!$D$121</definedName>
    <definedName name="VAS005_F_KituPadaliniuPersonalui20M" localSheetId="2">'Forma 5'!$D$201</definedName>
    <definedName name="VAS005_F_KituVandentiekioTinklu20M" localSheetId="2">'Forma 5'!$D$63</definedName>
    <definedName name="VAS005_F_KompostavimoIrenginiu20M" localSheetId="2">'Forma 5'!$D$30</definedName>
    <definedName name="VAS005_F_KompostoDriegnumas20M" localSheetId="2">'Forma 5'!$D$178</definedName>
    <definedName name="VAS005_F_KompostoKiekis20M" localSheetId="2">'Forma 5'!$D$177</definedName>
    <definedName name="VAS005_F_MagistraliniuVandentiekioTinklu20M" localSheetId="2">'Forma 5'!$D$62</definedName>
    <definedName name="VAS005_F_MechaninioValymoIrenginiu20M" localSheetId="2">'Forma 5'!$D$113</definedName>
    <definedName name="VAS005_F_MetinisAeruotoVandens20M" localSheetId="2">'Forma 5'!$D$41</definedName>
    <definedName name="VAS005_F_MetinisBiologinioSu20M" localSheetId="2">'Forma 5'!$D$116</definedName>
    <definedName name="VAS005_F_MetinisDenitrifikacijosSu20M" localSheetId="2">'Forma 5'!$D$118</definedName>
    <definedName name="VAS005_F_MetinisFiltravimoLaukuose20M" localSheetId="2">'Forma 5'!$D$112</definedName>
    <definedName name="VAS005_F_MetinisKitaisMetodais20M" localSheetId="2">'Forma 5'!$D$43</definedName>
    <definedName name="VAS005_F_MetinisMechaninioValymo20M" localSheetId="2">'Forma 5'!$D$114</definedName>
    <definedName name="VAS005_F_MetinisNuotekuDumbloGalutiniam20M" localSheetId="2">'Forma 5'!$D$188</definedName>
    <definedName name="VAS005_F_MetinisNuotekuDumbloKompostavimas20M" localSheetId="2">'Forma 5'!$D$180</definedName>
    <definedName name="VAS005_F_NaftosProduktaiNPAtitekanciu20M" localSheetId="2">'Forma 5'!$D$146</definedName>
    <definedName name="VAS005_F_NaftosProduktaiNPUIsleidziamu20M" localSheetId="2">'Forma 5'!$D$150</definedName>
    <definedName name="VAS005_F_NuotekuDumbloDziovinimo20M" localSheetId="2">'Forma 5'!$D$175</definedName>
    <definedName name="VAS005_F_NuotekuDumbloKiekis20M" localSheetId="2">'Forma 5'!$D$157</definedName>
    <definedName name="VAS005_F_NuotekuDumbloKiekisDziovinimui20M" localSheetId="2">'Forma 5'!$D$172</definedName>
    <definedName name="VAS005_F_NuotekuDumbloKiekisPo20M" localSheetId="2">'Forma 5'!$D$159</definedName>
    <definedName name="VAS005_F_NuotekuDumbloKiekisPoAnaerobinio20M" localSheetId="2">'Forma 5'!$D$164</definedName>
    <definedName name="VAS005_F_NuotekuDumbloKiekisPoAnaerobinioDziovinimo20M" localSheetId="2">'Forma 5'!$D$174</definedName>
    <definedName name="VAS005_F_NuotekuDumbloKiekisSausomis20M" localSheetId="2">'Forma 5'!$D$169</definedName>
    <definedName name="VAS005_F_NuotekuDumbloPudymo20M" localSheetId="2">'Forma 5'!$D$165</definedName>
    <definedName name="VAS005_F_NuotekuDumbloSausinimoPo20M" localSheetId="2">'Forma 5'!$D$170</definedName>
    <definedName name="VAS005_F_NuotekuDumbloTankinimo20M" localSheetId="2">'Forma 5'!$D$160</definedName>
    <definedName name="VAS005_F_NuotekuDumbloTvarkymo20M" localSheetId="2">'Forma 5'!$D$155</definedName>
    <definedName name="VAS005_F_NuotekuDumbloTvarkymoGalutiniam20M" localSheetId="2">'Forma 5'!$D$189</definedName>
    <definedName name="VAS005_F_NuotekuDumbloTvarkymoKompostavimas20M" localSheetId="2">'Forma 5'!$D$181</definedName>
    <definedName name="VAS005_F_NuotekuDumbloVidutinis20M" localSheetId="2">'Forma 5'!$D$158</definedName>
    <definedName name="VAS005_F_NuotekuDumbloVidutinisPoDziovinimo20M" localSheetId="2">'Forma 5'!$D$173</definedName>
    <definedName name="VAS005_F_NuotekuLaboratorijai20M" localSheetId="2">'Forma 5'!$D$198</definedName>
    <definedName name="VAS005_F_NuotekuPerpumpavimoStociu20M" localSheetId="2">'Forma 5'!$D$87</definedName>
    <definedName name="VAS005_F_NUOTEKUSIURBLINIU20M" localSheetId="2">'Forma 5'!$D$14</definedName>
    <definedName name="VAS005_F_NuotekuTinkluIlgis20M" localSheetId="2">'Forma 5'!$D$90</definedName>
    <definedName name="VAS005_F_NuotekuValykloseEsanciuOrapuciu20M" localSheetId="2">'Forma 5'!$D$119</definedName>
    <definedName name="VAS005_F_NuotekuValykloseEsanciuSiurbliu20M" localSheetId="2">'Forma 5'!$D$120</definedName>
    <definedName name="VAS005_F_NUOTEKUVALYKLU20M" localSheetId="2">'Forma 5'!$D$16</definedName>
    <definedName name="VAS005_F_PagalBiocheminisDeguoniesAtitekanciu20M" localSheetId="2">'Forma 5'!$D$123</definedName>
    <definedName name="VAS005_F_PagalBiocheminisDeguoniesAtitekanciuPavirsiniu20M" localSheetId="2">'Forma 5'!$D$144</definedName>
    <definedName name="VAS005_F_PagalBiocheminisDeguoniesIsleidziamu20M" localSheetId="2">'Forma 5'!$D$129</definedName>
    <definedName name="VAS005_F_PagalBiocheminisDeguoniesIsleidziamuPavirsiniu20M" localSheetId="2">'Forma 5'!$D$148</definedName>
    <definedName name="VAS005_F_PagamintuBriketuKiekis20M" localSheetId="2">'Forma 5'!$D$186</definedName>
    <definedName name="VAS005_F_PagamintuGranuliuKiekis20M" localSheetId="2">'Forma 5'!$D$187</definedName>
    <definedName name="VAS005_F_ParuostoNuotekuDumbloDregnumas20M" localSheetId="2">'Forma 5'!$D$184</definedName>
    <definedName name="VAS005_F_ParuostoNuotekuDumbloKiekis20M" localSheetId="2">'Forma 5'!$D$183</definedName>
    <definedName name="VAS005_F_PATIEKTASVANDENSKIEKIS20M" localSheetId="2">'Forma 5'!$D$44</definedName>
    <definedName name="VAS005_F_PATIEKTOGERIAMOJOVANDENS20M" localSheetId="2">'Forma 5'!$D$56</definedName>
    <definedName name="VAS005_F_PavirsiniuNuoteku20M" localSheetId="2">'Forma 5'!$D$84</definedName>
    <definedName name="VAS005_F_PavirsiniuNuotekuIsleistuvu20M" localSheetId="2">'Forma 5'!$D$105</definedName>
    <definedName name="VAS005_F_PavirsiniuNuotekuPerpumpavimoStociu20M" localSheetId="2">'Forma 5'!$D$100</definedName>
    <definedName name="VAS005_F_PavirsiniuNuotekuPerpumpavimoStotyse20M" localSheetId="2">'Forma 5'!$D$101</definedName>
    <definedName name="VAS005_F_PavirsiniuNuotekuSistemu20M" localSheetId="2">'Forma 5'!$D$99</definedName>
    <definedName name="VAS005_F_PAVIRSINIUNUOTEKUSIURBLINIU20M" localSheetId="2">'Forma 5'!$D$15</definedName>
    <definedName name="VAS005_F_PavirsiniuNuotekuTinklu20M" localSheetId="2">'Forma 5'!$D$103</definedName>
    <definedName name="VAS005_F_PavirsiniuNuotekuTinkluose20M" localSheetId="2">'Forma 5'!$D$107</definedName>
    <definedName name="VAS005_F_PavirsiniuNuotekuTvarkymo20M" localSheetId="2">'Forma 5'!$D$106</definedName>
    <definedName name="VAS005_F_PAVIRSINIUNUOTEKUVALYKLU20M" localSheetId="2">'Forma 5'!$D$21</definedName>
    <definedName name="VAS005_F_PavirsiniuNuotekuValymo20M" localSheetId="2">'Forma 5'!$D$141</definedName>
    <definedName name="VAS005_F_PerpumpavimoStotyseInstaliuotu20M" localSheetId="2">'Forma 5'!$D$88</definedName>
    <definedName name="VAS005_F_PerpumpuotuNuotekuKiekis20M" localSheetId="2">'Forma 5'!$D$86</definedName>
    <definedName name="VAS005_F_PozeminioVandensTinklu20M" localSheetId="2">'Forma 5'!$D$61</definedName>
    <definedName name="VAS005_F_RezervuaruSkaicius20M" localSheetId="2">'Forma 5'!$D$52</definedName>
    <definedName name="VAS005_F_RiebalaiAtitekanciu20M" localSheetId="2">'Forma 5'!$D$125</definedName>
    <definedName name="VAS005_F_RiebalaiIsleidziamu20M" localSheetId="2">'Forma 5'!$D$131</definedName>
    <definedName name="VAS005_F_SausuMedziaguKiekisKomposte20M" localSheetId="2">'Forma 5'!$D$179</definedName>
    <definedName name="VAS005_F_SausuMedziaguKiekisParuostame20M" localSheetId="2">'Forma 5'!$D$185</definedName>
    <definedName name="VAS005_F_SkaitikliuButuoseSkaicius20M" localSheetId="2">'Forma 5'!$D$78</definedName>
    <definedName name="VAS005_F_SurenkamuMobiliosiomisTransporto20M" localSheetId="2">'Forma 5'!$D$83</definedName>
    <definedName name="VAS005_F_SURINKTUNUOTEKUKIEKIS20M" localSheetId="2">'Forma 5'!$D$81</definedName>
    <definedName name="VAS005_F_SuspenduotosMedziagosAtitekanciu20M" localSheetId="2">'Forma 5'!$D$124</definedName>
    <definedName name="VAS005_F_SuspenduotosMedziagosAtitekanciuPavirsiniu20M" localSheetId="2">'Forma 5'!$D$145</definedName>
    <definedName name="VAS005_F_SuspenduotosMedziagosIsleidziamu20M" localSheetId="2">'Forma 5'!$D$130</definedName>
    <definedName name="VAS005_F_SuspenduotosMedziagosIsleidziamuPavirsiniu20M" localSheetId="2">'Forma 5'!$D$149</definedName>
    <definedName name="VAS005_F_TameSkaiciujeButu20M" localSheetId="2">'Forma 5'!$D$66</definedName>
    <definedName name="VAS005_F_TameSkaiciujeButuNuoteku20M" localSheetId="2">'Forma 5'!$D$94</definedName>
    <definedName name="VAS005_F_TameSkaiciujeIndividualiuose20M" localSheetId="2">'Forma 5'!$D$75</definedName>
    <definedName name="VAS005_F_TameSkaiciujeSpaudiminiu20M" localSheetId="2">'Forma 5'!$D$91</definedName>
    <definedName name="VAS005_F_TameSkaiciujeSpaudiminiuTinklu20M" localSheetId="2">'Forma 5'!$D$104</definedName>
    <definedName name="VAS005_F_TransportoPriemonesDumblui20M" localSheetId="2">'Forma 5'!$D$194</definedName>
    <definedName name="VAS005_F_TransportoPriemonesPersonalui20M" localSheetId="2">'Forma 5'!$D$196</definedName>
    <definedName name="VAS005_F_TransportoPriemoniuSkaicius20M" localSheetId="2">'Forma 5'!$D$191</definedName>
    <definedName name="VAS005_F_ValykloseSusidariusioNuotekuDregnumas20M" localSheetId="2">'Forma 5'!$D$153</definedName>
    <definedName name="VAS005_F_ValykloseSusidariusioNuotekuKiekis20M" localSheetId="2">'Forma 5'!$D$152</definedName>
    <definedName name="VAS005_F_ValykloseSusidariusioNuotekuKiekisSausomis20M" localSheetId="2">'Forma 5'!$D$154</definedName>
    <definedName name="VAS005_F_VandensAeravimoIrenginiu20M" localSheetId="2">'Forma 5'!$D$38</definedName>
    <definedName name="VAS005_F_VandensEmimoKoloneliu20M" localSheetId="2">'Forma 5'!$D$70</definedName>
    <definedName name="VAS005_F_VANDENSISGAVIMO20M" localSheetId="2">'Forma 5'!$D$11</definedName>
    <definedName name="VAS005_F_VandensKiekisParduotas20M" localSheetId="2">'Forma 5'!$D$72</definedName>
    <definedName name="VAS005_F_VandensKiekisSuvartotas20M" localSheetId="2">'Forma 5'!$D$73</definedName>
    <definedName name="VAS005_F_VandensPakelimoAukstis20M" localSheetId="2">'Forma 5'!$D$54</definedName>
    <definedName name="VAS005_F_VANDENSPAKELIMOSTOCIU20M" localSheetId="2">'Forma 5'!$D$13</definedName>
    <definedName name="VAS005_F_VandensPakelimoStociuSkaicius20M" localSheetId="2">'Forma 5'!$D$58</definedName>
    <definedName name="VAS005_F_VandensPakelimoStotyse20M" localSheetId="2">'Forma 5'!$D$59</definedName>
    <definedName name="VAS005_F_VANDENSRUOSIMOIRENGINIU20M" localSheetId="2">'Forma 5'!$D$12</definedName>
    <definedName name="VAS005_F_VANDENSVALYKLOSE20M" localSheetId="2">'Forma 5'!$D$37</definedName>
    <definedName name="VAS005_F_VandentiekyjeLikviduotuAvariju20M" localSheetId="2">'Forma 5'!$D$79</definedName>
    <definedName name="VAS005_F_VandentiekioPrijungimuivadu20M" localSheetId="2">'Forma 5'!$D$64</definedName>
    <definedName name="VAS005_F_VandentiekioVartotojuIr20M" localSheetId="2">'Forma 5'!$D$65</definedName>
    <definedName name="VAS005_F_VandentiekiuSkaicius20M" localSheetId="2">'Forma 5'!$D$57</definedName>
    <definedName name="VAS005_F_VandenvieciuSkaicius20M" localSheetId="2">'Forma 5'!$D$33</definedName>
    <definedName name="VAS005_F_VANDENVIETESEISGAUTOVANDENS20M" localSheetId="2">'Forma 5'!$D$32</definedName>
    <definedName name="VAS005_F_VartotojaiKuriemsTiekiamas20M" localSheetId="2">'Forma 5'!$D$206</definedName>
    <definedName name="VAS005_F_VartotojaiKuriemsTiekiamasTik20M" localSheetId="2">'Forma 5'!$D$209</definedName>
    <definedName name="VAS005_F_VartotojaiKuriemsTik20M" localSheetId="2">'Forma 5'!$D$210</definedName>
    <definedName name="VAS005_F_VARTOTOJUSKAICIUSAPTARNAUJAMOJE20M" localSheetId="2">'Forma 5'!$D$204</definedName>
    <definedName name="VAS005_F_VidutinisNuoteku20M" localSheetId="2">'Forma 5'!$D$89</definedName>
    <definedName name="VAS005_F_VidutinisNuotekuDumblo20M" localSheetId="2">'Forma 5'!$D$163</definedName>
    <definedName name="VAS005_F_VidutinisNuotekuDumbloDregnumas20M" localSheetId="2">'Forma 5'!$D$168</definedName>
    <definedName name="VAS005_F_VidutinisPajegumasBDS720M" localSheetId="2">'Forma 5'!$D$17</definedName>
    <definedName name="VAS005_F_VidutinisPajegumasBDS7Pavirsiniu20M" localSheetId="2">'Forma 5'!$D$22</definedName>
    <definedName name="VAS005_F_VidutinisPajegumasBendrojoAzoto20M" localSheetId="2">'Forma 5'!$D$19</definedName>
    <definedName name="VAS005_F_VidutinisPajegumasBendrojoFosforo20M" localSheetId="2">'Forma 5'!$D$20</definedName>
    <definedName name="VAS005_F_VidutinisPajegumasNaftos20M" localSheetId="2">'Forma 5'!$D$24</definedName>
    <definedName name="VAS005_F_VidutinisPajegumasSM20M" localSheetId="2">'Forma 5'!$D$18</definedName>
    <definedName name="VAS005_F_VidutinisPajegumasSMPavirsiniu20M" localSheetId="2">'Forma 5'!$D$23</definedName>
    <definedName name="VAS005_F_VidutinisPavirsiniu20M" localSheetId="2">'Forma 5'!$D$102</definedName>
    <definedName name="VAS005_F_VidutinisVandensKelimo20M" localSheetId="2">'Forma 5'!$D$60</definedName>
    <definedName name="VAS005_F_VidutinisVandensPakelimo20M" localSheetId="2">'Forma 5'!$D$35</definedName>
    <definedName name="VAS006_D_20M" localSheetId="3">'Forma 6'!$C$9</definedName>
    <definedName name="VAS006_D_AbonentinesTarnybos" localSheetId="3">'Forma 6'!$B$34</definedName>
    <definedName name="VAS006_D_AbonentinesTarnybosTransportoMetines" localSheetId="3">'Forma 6'!$B$140</definedName>
    <definedName name="VAS006_D_AbonentuApskaitosPrietaisai" localSheetId="3">'Forma 6'!$B$41</definedName>
    <definedName name="VAS006_D_AbonentuApskaitosPrietaisu" localSheetId="3">'Forma 6'!$B$147</definedName>
    <definedName name="VAS006_D_AnaerobinioApdorojimoIrenginiai" localSheetId="3">'Forma 6'!$B$69</definedName>
    <definedName name="VAS006_D_AnaerobinioApdorojimoIrenginiai3dalis" localSheetId="3">'Forma 6'!$B$101</definedName>
    <definedName name="VAS006_D_ApskaitosPrietaisai" localSheetId="3">'Forma 6'!$B$40</definedName>
    <definedName name="VAS006_D_ApskaitosPrietaisu" localSheetId="3">'Forma 6'!$B$146</definedName>
    <definedName name="VAS006_D_AsenizacinesMasinos" localSheetId="3">'Forma 6'!$B$32</definedName>
    <definedName name="VAS006_D_AsenizaciniuMasinu" localSheetId="3">'Forma 6'!$B$138</definedName>
    <definedName name="VAS006_D_AtidetojoMokescioTurto1dalis" localSheetId="3">'Forma 6'!$B$49</definedName>
    <definedName name="VAS006_D_AtidetojoMokescioTurto2dalis" localSheetId="3">'Forma 6'!$B$81</definedName>
    <definedName name="VAS006_D_AtidetojoMokescioTurto3dalis" localSheetId="3">'Forma 6'!$B$113</definedName>
    <definedName name="VAS006_D_AtsiskaitomujuGeriamojoVandens" localSheetId="3">'Forma 6'!$B$75</definedName>
    <definedName name="VAS006_D_AtsiskaitomujuGeriamojoVandens3dalis" localSheetId="3">'Forma 6'!$B$107</definedName>
    <definedName name="VAS006_D_BiologiniaisIrenginiais" localSheetId="3">'Forma 6'!$B$63</definedName>
    <definedName name="VAS006_D_BiologiniaisIrenginiais3dalis" localSheetId="3">'Forma 6'!$B$95</definedName>
    <definedName name="VAS006_D_DenitrifikavimoIrenginiais" localSheetId="3">'Forma 6'!$B$64</definedName>
    <definedName name="VAS006_D_DenitrifikavimoIrenginiais3dalis" localSheetId="3">'Forma 6'!$B$96</definedName>
    <definedName name="VAS006_D_Dumblavezes" localSheetId="3">'Forma 6'!$B$33</definedName>
    <definedName name="VAS006_D_Dumblaveziu" localSheetId="3">'Forma 6'!$B$139</definedName>
    <definedName name="VAS006_D_DumbloTvarkyme" localSheetId="3">'Forma 6'!$B$25</definedName>
    <definedName name="VAS006_D_DumbloTvarkymeMetines" localSheetId="3">'Forma 6'!$B$131</definedName>
    <definedName name="VAS006_D_DziovinimoIrenginiai" localSheetId="3">'Forma 6'!$B$70</definedName>
    <definedName name="VAS006_D_DziovinimoIrenginiai3dalis" localSheetId="3">'Forma 6'!$B$102</definedName>
    <definedName name="VAS006_D_FinansinioTurtoVerte1dalis" localSheetId="3">'Forma 6'!$B$48</definedName>
    <definedName name="VAS006_D_FinansinioTurtoVerte2dalis" localSheetId="3">'Forma 6'!$B$80</definedName>
    <definedName name="VAS006_D_FinansinioTurtoVerte3dalis" localSheetId="3">'Forma 6'!$B$112</definedName>
    <definedName name="VAS006_D_GeriamojoVandensGavyba" localSheetId="3">'Forma 6'!$B$57</definedName>
    <definedName name="VAS006_D_GeriamojoVandensGavyba3dalis" localSheetId="3">'Forma 6'!$B$89</definedName>
    <definedName name="VAS006_D_GeriamojoVandensPristatymas" localSheetId="3">'Forma 6'!$B$59</definedName>
    <definedName name="VAS006_D_GeriamojoVandensPristatymas3dalis" localSheetId="3">'Forma 6'!$B$91</definedName>
    <definedName name="VAS006_D_GeriamojoVandensRuosimas" localSheetId="3">'Forma 6'!$B$58</definedName>
    <definedName name="VAS006_D_GeriamojoVandensRuosimas3dalis" localSheetId="3">'Forma 6'!$B$90</definedName>
    <definedName name="VAS006_D_IDalis" localSheetId="3">'Forma 6'!$A$10</definedName>
    <definedName name="VAS006_D_IIDalis" localSheetId="3">'Forma 6'!$A$55</definedName>
    <definedName name="VAS006_D_IIIDalis" localSheetId="3">'Forma 6'!$A$86</definedName>
    <definedName name="VAS006_D_ILGALAIKIOTURTOBALANSINE" localSheetId="3">'Forma 6'!$B$87</definedName>
    <definedName name="VAS006_D_IlgalaikioTurtoBalansines" localSheetId="3">'Forma 6'!$B$85</definedName>
    <definedName name="VAS006_D_IlgalaikioTurtoBalansines2" localSheetId="3">'Forma 6'!$B$117</definedName>
    <definedName name="VAS006_D_ILGALAIKIOTURTOISIGIJIMO" localSheetId="3">'Forma 6'!$B$11</definedName>
    <definedName name="VAS006_D_IlgalaikioTurtoIsigijimoVertesSkirtumas" localSheetId="3">'Forma 6'!$B$53</definedName>
    <definedName name="VAS006_D_IlgalaikioTurtoVertes1dalis" localSheetId="3">'Forma 6'!$B$51</definedName>
    <definedName name="VAS006_D_IlgalaikioTurtoVertes2dalis" localSheetId="3">'Forma 6'!$B$83</definedName>
    <definedName name="VAS006_D_IlgalaikioTurtoVertes3dalis" localSheetId="3">'Forma 6'!$B$115</definedName>
    <definedName name="VAS006_D_InfiltraciniaisLaukais" localSheetId="3">'Forma 6'!$B$65</definedName>
    <definedName name="VAS006_D_InfiltraciniaisLaukais3dalis" localSheetId="3">'Forma 6'!$B$97</definedName>
    <definedName name="VAS006_D_InvesticinioTurtoVerte1dalis" localSheetId="3">'Forma 6'!$B$47</definedName>
    <definedName name="VAS006_D_InvesticinioTurtoVerte2dalis" localSheetId="3">'Forma 6'!$B$79</definedName>
    <definedName name="VAS006_D_InvesticinioTurtoVerte3dalis" localSheetId="3">'Forma 6'!$B$111</definedName>
    <definedName name="VAS006_D_IsJu" localSheetId="3">'Forma 6'!$B$38</definedName>
    <definedName name="VAS006_D_IsJuApskaitosMetines" localSheetId="3">'Forma 6'!$B$144</definedName>
    <definedName name="VAS006_D_IsSioSkaiciausDumblo" localSheetId="3">'Forma 6'!$B$67</definedName>
    <definedName name="VAS006_D_IsSioSkaiciausDumblo3dalis" localSheetId="3">'Forma 6'!$B$99</definedName>
    <definedName name="VAS006_D_IsSioSkaiciausGeriamojo" localSheetId="3">'Forma 6'!$B$37</definedName>
    <definedName name="VAS006_D_IsSioSkaiciausGeriamojoMetines" localSheetId="3">'Forma 6'!$B$143</definedName>
    <definedName name="VAS006_D_IsSioSkaiciausMechaniniais2dalis" localSheetId="3">'Forma 6'!$B$62</definedName>
    <definedName name="VAS006_D_IsSioSkaiciausMechaniniais3dalis" localSheetId="3">'Forma 6'!$B$94</definedName>
    <definedName name="VAS006_D_IsSioSkaiciausSiurbliai" localSheetId="3">'Forma 6'!$B$19</definedName>
    <definedName name="VAS006_D_IsSioSkaiciausSiurbliu" localSheetId="3">'Forma 6'!$B$125</definedName>
    <definedName name="VAS006_D_IvadiniaiApskaitosPrietaisai" localSheetId="3">'Forma 6'!$B$39</definedName>
    <definedName name="VAS006_D_IvadiniuApskaitosPrietaisu" localSheetId="3">'Forma 6'!$B$145</definedName>
    <definedName name="VAS006_D_IVDalis" localSheetId="3">'Forma 6'!$A$118</definedName>
    <definedName name="VAS006_D_KitasDumbloTvarkymo" localSheetId="3">'Forma 6'!$B$72</definedName>
    <definedName name="VAS006_D_KitasDumbloTvarkymo3dalis" localSheetId="3">'Forma 6'!$B$104</definedName>
    <definedName name="VAS006_D_KitiIrenginiaiPrietaisai" localSheetId="3">'Forma 6'!$B$36</definedName>
    <definedName name="VAS006_D_KitiIrenginiaiPrietaisai1" localSheetId="3">'Forma 6'!$B$42</definedName>
    <definedName name="VAS006_D_KitiIrenginiaiPrietaisaiMetines" localSheetId="3">'Forma 6'!$B$142</definedName>
    <definedName name="VAS006_D_KitoIlgalaikioTurto1dalis" localSheetId="3">'Forma 6'!$B$50</definedName>
    <definedName name="VAS006_D_KitoIlgalaikioTurto2dalis" localSheetId="3">'Forma 6'!$B$82</definedName>
    <definedName name="VAS006_D_KitoIlgalaikioTurto3dalis" localSheetId="3">'Forma 6'!$B$114</definedName>
    <definedName name="VAS006_D_KitosDarboMasinos" localSheetId="3">'Forma 6'!$B$29</definedName>
    <definedName name="VAS006_D_KitosDarboMasinosMetines" localSheetId="3">'Forma 6'!$B$135</definedName>
    <definedName name="VAS006_D_KitosTransportoPriemones" localSheetId="3">'Forma 6'!$B$35</definedName>
    <definedName name="VAS006_D_KituIrenginiuPrietaisuMetines" localSheetId="3">'Forma 6'!$B$148</definedName>
    <definedName name="VAS006_D_KituTransportoPriemoniu" localSheetId="3">'Forma 6'!$B$141</definedName>
    <definedName name="VAS006_D_KompostavimoIrenginiai" localSheetId="3">'Forma 6'!$B$71</definedName>
    <definedName name="VAS006_D_KompostavimoIrenginiai3dalis" localSheetId="3">'Forma 6'!$B$103</definedName>
    <definedName name="VAS006_D_MasinosIrIrengimai" localSheetId="3">'Forma 6'!$B$18</definedName>
    <definedName name="VAS006_D_MasinuIrIrengimu" localSheetId="3">'Forma 6'!$B$124</definedName>
    <definedName name="VAS006_D_METINESREGULIUOJAMO" localSheetId="3">'Forma 6'!$B$119</definedName>
    <definedName name="VAS006_D_NebaigtosStatybosNenaudojamo1dalis" localSheetId="3">'Forma 6'!$B$52</definedName>
    <definedName name="VAS006_D_NebaigtosStatybosNenaudojamo2dalis" localSheetId="3">'Forma 6'!$B$84</definedName>
    <definedName name="VAS006_D_NebaigtosStatybosNenaudojamo3dalis" localSheetId="3">'Forma 6'!$B$116</definedName>
    <definedName name="VAS006_D_NematerialausIlgalaikioTurto" localSheetId="3">'Forma 6'!$B$149</definedName>
    <definedName name="VAS006_D_NematerialusTurtas" localSheetId="3">'Forma 6'!$B$43</definedName>
    <definedName name="VAS006_D_NenaudojamoTurtoNusidevejimas" localSheetId="3">'Forma 6'!$B$150</definedName>
    <definedName name="VAS006_D_NuotekuDumbloTvarkymas" localSheetId="3">'Forma 6'!$B$66</definedName>
    <definedName name="VAS006_D_NuotekuDumbloTvarkymas3dalis" localSheetId="3">'Forma 6'!$B$98</definedName>
    <definedName name="VAS006_D_NuotekuSiurblinese" localSheetId="3">'Forma 6'!$B$23</definedName>
    <definedName name="VAS006_D_NuotekuSiurblineseMetines" localSheetId="3">'Forma 6'!$B$129</definedName>
    <definedName name="VAS006_D_NuotekuSurinkimas" localSheetId="3">'Forma 6'!$B$60</definedName>
    <definedName name="VAS006_D_NuotekuSurinkimas3dalis" localSheetId="3">'Forma 6'!$B$92</definedName>
    <definedName name="VAS006_D_NuotekuTinklai" localSheetId="3">'Forma 6'!$B$17</definedName>
    <definedName name="VAS006_D_NuotekuTinklu" localSheetId="3">'Forma 6'!$B$123</definedName>
    <definedName name="VAS006_D_NuotekuTransportavimasMobiliosiomis" localSheetId="3">'Forma 6'!$B$74</definedName>
    <definedName name="VAS006_D_NuotekuTransportavimasMobiliosiomis3dalis" localSheetId="3">'Forma 6'!$B$106</definedName>
    <definedName name="VAS006_D_NuotekuValyklose" localSheetId="3">'Forma 6'!$B$24</definedName>
    <definedName name="VAS006_D_NuotekuValykloseMetines" localSheetId="3">'Forma 6'!$B$130</definedName>
    <definedName name="VAS006_D_NuotekuValykloseMetinesOrapuciu" localSheetId="3">'Forma 6'!$B$134</definedName>
    <definedName name="VAS006_D_NuotekuValykloseOraputes" localSheetId="3">'Forma 6'!$B$28</definedName>
    <definedName name="VAS006_D_NuotekuValymas" localSheetId="3">'Forma 6'!$B$61</definedName>
    <definedName name="VAS006_D_NuotekuValymas3dalis" localSheetId="3">'Forma 6'!$B$93</definedName>
    <definedName name="VAS006_D_Orapuciukompresoriu" localSheetId="3">'Forma 6'!$B$132</definedName>
    <definedName name="VAS006_D_Oraputeskompresoriai" localSheetId="3">'Forma 6'!$B$26</definedName>
    <definedName name="VAS006_D_PAGALPANAUDAEKSPLOATUOJAMO" localSheetId="3">'Forma 6'!$B$54</definedName>
    <definedName name="VAS006_D_Pastatai" localSheetId="3">'Forma 6'!$B$14</definedName>
    <definedName name="VAS006_D_Pastatu" localSheetId="3">'Forma 6'!$B$120</definedName>
    <definedName name="VAS006_D_PavirsiniuNuotekuTvarkymo" localSheetId="3">'Forma 6'!$B$73</definedName>
    <definedName name="VAS006_D_PavirsiniuNuotekuTvarkymo3dalis" localSheetId="3">'Forma 6'!$B$105</definedName>
    <definedName name="VAS006_D_PletrosDarbuVerte1dalis" localSheetId="3">'Forma 6'!$B$45</definedName>
    <definedName name="VAS006_D_PletrosDarbuVerte2dalis" localSheetId="3">'Forma 6'!$B$77</definedName>
    <definedName name="VAS006_D_PletrosDarbuVerte3dalis" localSheetId="3">'Forma 6'!$B$109</definedName>
    <definedName name="VAS006_D_PrestizoVerte1dalis" localSheetId="3">'Forma 6'!$B$46</definedName>
    <definedName name="VAS006_D_PrestizoVerte2dalis" localSheetId="3">'Forma 6'!$B$78</definedName>
    <definedName name="VAS006_D_PrestizoVerte3dalis" localSheetId="3">'Forma 6'!$B$110</definedName>
    <definedName name="VAS006_D_REGULIUOJAMOTURTO" localSheetId="3">'Forma 6'!$B$88</definedName>
    <definedName name="VAS006_D_REGULIUOJAMOTURTOISIGIJIMOPagalTurto" localSheetId="3">'Forma 6'!$B$12</definedName>
    <definedName name="VAS006_D_REGULIUOJAMOTURTOISIGIJIMOPagalVerslo" localSheetId="3">'Forma 6'!$B$56</definedName>
    <definedName name="VAS006_D_Statiniai" localSheetId="3">'Forma 6'!$B$15</definedName>
    <definedName name="VAS006_D_Statiniu" localSheetId="3">'Forma 6'!$B$121</definedName>
    <definedName name="VAS006_D_TankinimoIrenginiai" localSheetId="3">'Forma 6'!$B$68</definedName>
    <definedName name="VAS006_D_TankinimoIrenginiai3dalis" localSheetId="3">'Forma 6'!$B$100</definedName>
    <definedName name="VAS006_D_TransportoPriemones" localSheetId="3">'Forma 6'!$B$30</definedName>
    <definedName name="VAS006_D_TransportoPriemoniu" localSheetId="3">'Forma 6'!$B$136</definedName>
    <definedName name="VAS006_D_UzDotacijasIsigyto1dalis" localSheetId="3">'Forma 6'!$B$44</definedName>
    <definedName name="VAS006_D_UzDotacijasIsigyto2dalis" localSheetId="3">'Forma 6'!$B$76</definedName>
    <definedName name="VAS006_D_UzDotacijasIsigyto3dalis" localSheetId="3">'Forma 6'!$B$108</definedName>
    <definedName name="VAS006_D_VandensGavyboje" localSheetId="3">'Forma 6'!$B$20</definedName>
    <definedName name="VAS006_D_VandensGavybojeMetines" localSheetId="3">'Forma 6'!$B$126</definedName>
    <definedName name="VAS006_D_VandensPakelimoStotyse" localSheetId="3">'Forma 6'!$B$22</definedName>
    <definedName name="VAS006_D_VandensPakelimoStotyseMetines" localSheetId="3">'Forma 6'!$B$128</definedName>
    <definedName name="VAS006_D_VandensRuosime" localSheetId="3">'Forma 6'!$B$21</definedName>
    <definedName name="VAS006_D_VandensRuosimeMetines" localSheetId="3">'Forma 6'!$B$127</definedName>
    <definedName name="VAS006_D_VandensRuosimoIrenginiuose" localSheetId="3">'Forma 6'!$B$27</definedName>
    <definedName name="VAS006_D_VandensRuosimoIrenginiuoseMetines" localSheetId="3">'Forma 6'!$B$133</definedName>
    <definedName name="VAS006_D_VandentiekioTinklai" localSheetId="3">'Forma 6'!$B$16</definedName>
    <definedName name="VAS006_D_VandentiekioTinklu" localSheetId="3">'Forma 6'!$B$122</definedName>
    <definedName name="VAS006_D_Vandenvezes" localSheetId="3">'Forma 6'!$B$31</definedName>
    <definedName name="VAS006_D_Vandenveziu" localSheetId="3">'Forma 6'!$B$137</definedName>
    <definedName name="VAS006_D_Zeme" localSheetId="3">'Forma 6'!$B$13</definedName>
    <definedName name="VAS006_F_AbonentinesTarnybos20M" localSheetId="3">'Forma 6'!$C$34</definedName>
    <definedName name="VAS006_F_AbonentinesTarnybosTransportoMetines20M" localSheetId="3">'Forma 6'!$C$140</definedName>
    <definedName name="VAS006_F_AbonentuApskaitosPrietaisai20M" localSheetId="3">'Forma 6'!$C$41</definedName>
    <definedName name="VAS006_F_AbonentuApskaitosPrietaisu20M" localSheetId="3">'Forma 6'!$C$147</definedName>
    <definedName name="VAS006_F_AnaerobinioApdorojimoIrenginiai20M" localSheetId="3">'Forma 6'!$C$69</definedName>
    <definedName name="VAS006_F_AnaerobinioApdorojimoIrenginiai3dalis20M" localSheetId="3">'Forma 6'!$C$101</definedName>
    <definedName name="VAS006_F_ApskaitosPrietaisai20M" localSheetId="3">'Forma 6'!$C$40</definedName>
    <definedName name="VAS006_F_ApskaitosPrietaisu20M" localSheetId="3">'Forma 6'!$C$146</definedName>
    <definedName name="VAS006_F_AsenizacinesMasinos20M" localSheetId="3">'Forma 6'!$C$32</definedName>
    <definedName name="VAS006_F_AsenizaciniuMasinu20M" localSheetId="3">'Forma 6'!$C$138</definedName>
    <definedName name="VAS006_F_AtidetojoMokescioTurto1dalis20M" localSheetId="3">'Forma 6'!$C$49</definedName>
    <definedName name="VAS006_F_AtidetojoMokescioTurto2dalis20M" localSheetId="3">'Forma 6'!$C$81</definedName>
    <definedName name="VAS006_F_AtidetojoMokescioTurto3dalis20M" localSheetId="3">'Forma 6'!$C$113</definedName>
    <definedName name="VAS006_F_AtsiskaitomujuGeriamojoVandens20M" localSheetId="3">'Forma 6'!$C$75</definedName>
    <definedName name="VAS006_F_AtsiskaitomujuGeriamojoVandens3dalis20M" localSheetId="3">'Forma 6'!$C$107</definedName>
    <definedName name="VAS006_F_BiologiniaisIrenginiais20M" localSheetId="3">'Forma 6'!$C$63</definedName>
    <definedName name="VAS006_F_BiologiniaisIrenginiais3dalis20M" localSheetId="3">'Forma 6'!$C$95</definedName>
    <definedName name="VAS006_F_DenitrifikavimoIrenginiais20M" localSheetId="3">'Forma 6'!$C$64</definedName>
    <definedName name="VAS006_F_DenitrifikavimoIrenginiais3dalis20M" localSheetId="3">'Forma 6'!$C$96</definedName>
    <definedName name="VAS006_F_Dumblavezes20M" localSheetId="3">'Forma 6'!$C$33</definedName>
    <definedName name="VAS006_F_Dumblaveziu20M" localSheetId="3">'Forma 6'!$C$139</definedName>
    <definedName name="VAS006_F_DumbloTvarkyme20M" localSheetId="3">'Forma 6'!$C$25</definedName>
    <definedName name="VAS006_F_DumbloTvarkymeMetines20M" localSheetId="3">'Forma 6'!$C$131</definedName>
    <definedName name="VAS006_F_DziovinimoIrenginiai20M" localSheetId="3">'Forma 6'!$C$70</definedName>
    <definedName name="VAS006_F_DziovinimoIrenginiai3dalis20M" localSheetId="3">'Forma 6'!$C$102</definedName>
    <definedName name="VAS006_F_FinansinioTurtoVerte1dalis20M" localSheetId="3">'Forma 6'!$C$48</definedName>
    <definedName name="VAS006_F_FinansinioTurtoVerte2dalis20M" localSheetId="3">'Forma 6'!$C$80</definedName>
    <definedName name="VAS006_F_FinansinioTurtoVerte3dalis20M" localSheetId="3">'Forma 6'!$C$112</definedName>
    <definedName name="VAS006_F_GeriamojoVandensGavyba20M" localSheetId="3">'Forma 6'!$C$57</definedName>
    <definedName name="VAS006_F_GeriamojoVandensGavyba3dalis20M" localSheetId="3">'Forma 6'!$C$89</definedName>
    <definedName name="VAS006_F_GeriamojoVandensPristatymas20M" localSheetId="3">'Forma 6'!$C$59</definedName>
    <definedName name="VAS006_F_GeriamojoVandensPristatymas3dalis20M" localSheetId="3">'Forma 6'!$C$91</definedName>
    <definedName name="VAS006_F_GeriamojoVandensRuosimas20M" localSheetId="3">'Forma 6'!$C$58</definedName>
    <definedName name="VAS006_F_GeriamojoVandensRuosimas3dalis20M" localSheetId="3">'Forma 6'!$C$90</definedName>
    <definedName name="VAS006_F_ILGALAIKIOTURTOBALANSINE20M" localSheetId="3">'Forma 6'!$C$87</definedName>
    <definedName name="VAS006_F_IlgalaikioTurtoBalansines20M" localSheetId="3">'Forma 6'!$C$85</definedName>
    <definedName name="VAS006_F_IlgalaikioTurtoBalansines220M" localSheetId="3">'Forma 6'!$C$117</definedName>
    <definedName name="VAS006_F_ILGALAIKIOTURTOISIGIJIMO20M" localSheetId="3">'Forma 6'!$C$11</definedName>
    <definedName name="VAS006_F_IlgalaikioTurtoIsigijimoVertesSkirtumas20M" localSheetId="3">'Forma 6'!$C$53</definedName>
    <definedName name="VAS006_F_IlgalaikioTurtoVertes1dalis20M" localSheetId="3">'Forma 6'!$C$51</definedName>
    <definedName name="VAS006_F_IlgalaikioTurtoVertes2dalis20M" localSheetId="3">'Forma 6'!$C$83</definedName>
    <definedName name="VAS006_F_IlgalaikioTurtoVertes3dalis20M" localSheetId="3">'Forma 6'!$C$115</definedName>
    <definedName name="VAS006_F_InfiltraciniaisLaukais20M" localSheetId="3">'Forma 6'!$C$65</definedName>
    <definedName name="VAS006_F_InfiltraciniaisLaukais3dalis20M" localSheetId="3">'Forma 6'!$C$97</definedName>
    <definedName name="VAS006_F_InvesticinioTurtoVerte1dalis20M" localSheetId="3">'Forma 6'!$C$47</definedName>
    <definedName name="VAS006_F_InvesticinioTurtoVerte2dalis20M" localSheetId="3">'Forma 6'!$C$79</definedName>
    <definedName name="VAS006_F_InvesticinioTurtoVerte3dalis20M" localSheetId="3">'Forma 6'!$C$111</definedName>
    <definedName name="VAS006_F_IsJu20M" localSheetId="3">'Forma 6'!$C$38</definedName>
    <definedName name="VAS006_F_IsJuApskaitosMetines20M" localSheetId="3">'Forma 6'!$C$144</definedName>
    <definedName name="VAS006_F_IsSioSkaiciausDumblo20M" localSheetId="3">'Forma 6'!$C$67</definedName>
    <definedName name="VAS006_F_IsSioSkaiciausDumblo3dalis20M" localSheetId="3">'Forma 6'!$C$99</definedName>
    <definedName name="VAS006_F_IsSioSkaiciausGeriamojo20M" localSheetId="3">'Forma 6'!$C$37</definedName>
    <definedName name="VAS006_F_IsSioSkaiciausGeriamojoMetines20M" localSheetId="3">'Forma 6'!$C$143</definedName>
    <definedName name="VAS006_F_IsSioSkaiciausMechaniniais2dalis20M" localSheetId="3">'Forma 6'!$C$62</definedName>
    <definedName name="VAS006_F_IsSioSkaiciausMechaniniais3dalis20M" localSheetId="3">'Forma 6'!$C$94</definedName>
    <definedName name="VAS006_F_IsSioSkaiciausSiurbliai20M" localSheetId="3">'Forma 6'!$C$19</definedName>
    <definedName name="VAS006_F_IsSioSkaiciausSiurbliu20M" localSheetId="3">'Forma 6'!$C$125</definedName>
    <definedName name="VAS006_F_IvadiniaiApskaitosPrietaisai20M" localSheetId="3">'Forma 6'!$C$39</definedName>
    <definedName name="VAS006_F_IvadiniuApskaitosPrietaisu20M" localSheetId="3">'Forma 6'!$C$145</definedName>
    <definedName name="VAS006_F_KitasDumbloTvarkymo20M" localSheetId="3">'Forma 6'!$C$72</definedName>
    <definedName name="VAS006_F_KitasDumbloTvarkymo3dalis20M" localSheetId="3">'Forma 6'!$C$104</definedName>
    <definedName name="VAS006_F_KitiIrenginiaiPrietaisai120M" localSheetId="3">'Forma 6'!$C$42</definedName>
    <definedName name="VAS006_F_KitiIrenginiaiPrietaisai20M" localSheetId="3">'Forma 6'!$C$36</definedName>
    <definedName name="VAS006_F_KitiIrenginiaiPrietaisaiMetines20M" localSheetId="3">'Forma 6'!$C$142</definedName>
    <definedName name="VAS006_F_KitoIlgalaikioTurto1dalis20M" localSheetId="3">'Forma 6'!$C$50</definedName>
    <definedName name="VAS006_F_KitoIlgalaikioTurto2dalis20M" localSheetId="3">'Forma 6'!$C$82</definedName>
    <definedName name="VAS006_F_KitoIlgalaikioTurto3dalis20M" localSheetId="3">'Forma 6'!$C$114</definedName>
    <definedName name="VAS006_F_KitosDarboMasinos20M" localSheetId="3">'Forma 6'!$C$29</definedName>
    <definedName name="VAS006_F_KitosDarboMasinosMetines20M" localSheetId="3">'Forma 6'!$C$135</definedName>
    <definedName name="VAS006_F_KitosTransportoPriemones20M" localSheetId="3">'Forma 6'!$C$35</definedName>
    <definedName name="VAS006_F_KituIrenginiuPrietaisuMetines20M" localSheetId="3">'Forma 6'!$C$148</definedName>
    <definedName name="VAS006_F_KituTransportoPriemoniu20M" localSheetId="3">'Forma 6'!$C$141</definedName>
    <definedName name="VAS006_F_KompostavimoIrenginiai20M" localSheetId="3">'Forma 6'!$C$71</definedName>
    <definedName name="VAS006_F_KompostavimoIrenginiai3dalis20M" localSheetId="3">'Forma 6'!$C$103</definedName>
    <definedName name="VAS006_F_MasinosIrIrengimai20M" localSheetId="3">'Forma 6'!$C$18</definedName>
    <definedName name="VAS006_F_MasinuIrIrengimu20M" localSheetId="3">'Forma 6'!$C$124</definedName>
    <definedName name="VAS006_F_METINESREGULIUOJAMO20M" localSheetId="3">'Forma 6'!$C$119</definedName>
    <definedName name="VAS006_F_NebaigtosStatybosNenaudojamo1dalis20M" localSheetId="3">'Forma 6'!$C$52</definedName>
    <definedName name="VAS006_F_NebaigtosStatybosNenaudojamo2dalis20M" localSheetId="3">'Forma 6'!$C$84</definedName>
    <definedName name="VAS006_F_NebaigtosStatybosNenaudojamo3dalis20M" localSheetId="3">'Forma 6'!$C$116</definedName>
    <definedName name="VAS006_F_NematerialausIlgalaikioTurto20M" localSheetId="3">'Forma 6'!$C$149</definedName>
    <definedName name="VAS006_F_NematerialusTurtas20M" localSheetId="3">'Forma 6'!$C$43</definedName>
    <definedName name="VAS006_F_NenaudojamoTurtoNusidevejimas20M" localSheetId="3">'Forma 6'!$C$150</definedName>
    <definedName name="VAS006_F_NuotekuDumbloTvarkymas20M" localSheetId="3">'Forma 6'!$C$66</definedName>
    <definedName name="VAS006_F_NuotekuDumbloTvarkymas3dalis20M" localSheetId="3">'Forma 6'!$C$98</definedName>
    <definedName name="VAS006_F_NuotekuSiurblinese20M" localSheetId="3">'Forma 6'!$C$23</definedName>
    <definedName name="VAS006_F_NuotekuSiurblineseMetines20M" localSheetId="3">'Forma 6'!$C$129</definedName>
    <definedName name="VAS006_F_NuotekuSurinkimas20M" localSheetId="3">'Forma 6'!$C$60</definedName>
    <definedName name="VAS006_F_NuotekuSurinkimas3dalis20M" localSheetId="3">'Forma 6'!$C$92</definedName>
    <definedName name="VAS006_F_NuotekuTinklai20M" localSheetId="3">'Forma 6'!$C$17</definedName>
    <definedName name="VAS006_F_NuotekuTinklu20M" localSheetId="3">'Forma 6'!$C$123</definedName>
    <definedName name="VAS006_F_NuotekuTransportavimasMobiliosiomis20M" localSheetId="3">'Forma 6'!$C$74</definedName>
    <definedName name="VAS006_F_NuotekuTransportavimasMobiliosiomis3dalis20M" localSheetId="3">'Forma 6'!$C$106</definedName>
    <definedName name="VAS006_F_NuotekuValyklose20M" localSheetId="3">'Forma 6'!$C$24</definedName>
    <definedName name="VAS006_F_NuotekuValykloseMetines20M" localSheetId="3">'Forma 6'!$C$130</definedName>
    <definedName name="VAS006_F_NuotekuValykloseMetinesOrapuciu20M" localSheetId="3">'Forma 6'!$C$134</definedName>
    <definedName name="VAS006_F_NuotekuValykloseOraputes20M" localSheetId="3">'Forma 6'!$C$28</definedName>
    <definedName name="VAS006_F_NuotekuValymas20M" localSheetId="3">'Forma 6'!$C$61</definedName>
    <definedName name="VAS006_F_NuotekuValymas3dalis20M" localSheetId="3">'Forma 6'!$C$93</definedName>
    <definedName name="VAS006_F_Orapuciukompresoriu20M" localSheetId="3">'Forma 6'!$C$132</definedName>
    <definedName name="VAS006_F_Oraputeskompresoriai20M" localSheetId="3">'Forma 6'!$C$26</definedName>
    <definedName name="VAS006_F_PAGALPANAUDAEKSPLOATUOJAMO20M" localSheetId="3">'Forma 6'!$C$54</definedName>
    <definedName name="VAS006_F_Pastatai20M" localSheetId="3">'Forma 6'!$C$14</definedName>
    <definedName name="VAS006_F_Pastatu20M" localSheetId="3">'Forma 6'!$C$120</definedName>
    <definedName name="VAS006_F_PavirsiniuNuotekuTvarkymo20M" localSheetId="3">'Forma 6'!$C$73</definedName>
    <definedName name="VAS006_F_PavirsiniuNuotekuTvarkymo3dalis20M" localSheetId="3">'Forma 6'!$C$105</definedName>
    <definedName name="VAS006_F_PletrosDarbuVerte1dalis20M" localSheetId="3">'Forma 6'!$C$45</definedName>
    <definedName name="VAS006_F_PletrosDarbuVerte2dalis20M" localSheetId="3">'Forma 6'!$C$77</definedName>
    <definedName name="VAS006_F_PletrosDarbuVerte3dalis20M" localSheetId="3">'Forma 6'!$C$109</definedName>
    <definedName name="VAS006_F_PrestizoVerte1dalis20M" localSheetId="3">'Forma 6'!$C$46</definedName>
    <definedName name="VAS006_F_PrestizoVerte2dalis20M" localSheetId="3">'Forma 6'!$C$78</definedName>
    <definedName name="VAS006_F_PrestizoVerte3dalis20M" localSheetId="3">'Forma 6'!$C$110</definedName>
    <definedName name="VAS006_F_REGULIUOJAMOTURTO20M" localSheetId="3">'Forma 6'!$C$88</definedName>
    <definedName name="VAS006_F_REGULIUOJAMOTURTOISIGIJIMOPagalTurto20M" localSheetId="3">'Forma 6'!$C$12</definedName>
    <definedName name="VAS006_F_REGULIUOJAMOTURTOISIGIJIMOPagalVerslo20M" localSheetId="3">'Forma 6'!$C$56</definedName>
    <definedName name="VAS006_F_Statiniai20M" localSheetId="3">'Forma 6'!$C$15</definedName>
    <definedName name="VAS006_F_Statiniu20M" localSheetId="3">'Forma 6'!$C$121</definedName>
    <definedName name="VAS006_F_TankinimoIrenginiai20M" localSheetId="3">'Forma 6'!$C$68</definedName>
    <definedName name="VAS006_F_TankinimoIrenginiai3dalis20M" localSheetId="3">'Forma 6'!$C$100</definedName>
    <definedName name="VAS006_F_TransportoPriemones20M" localSheetId="3">'Forma 6'!$C$30</definedName>
    <definedName name="VAS006_F_TransportoPriemoniu20M" localSheetId="3">'Forma 6'!$C$136</definedName>
    <definedName name="VAS006_F_UzDotacijasIsigyto1dalis20M" localSheetId="3">'Forma 6'!$C$44</definedName>
    <definedName name="VAS006_F_UzDotacijasIsigyto2dalis20M" localSheetId="3">'Forma 6'!$C$76</definedName>
    <definedName name="VAS006_F_UzDotacijasIsigyto3dalis20M" localSheetId="3">'Forma 6'!$C$108</definedName>
    <definedName name="VAS006_F_VandensGavyboje20M" localSheetId="3">'Forma 6'!$C$20</definedName>
    <definedName name="VAS006_F_VandensGavybojeMetines20M" localSheetId="3">'Forma 6'!$C$126</definedName>
    <definedName name="VAS006_F_VandensPakelimoStotyse20M" localSheetId="3">'Forma 6'!$C$22</definedName>
    <definedName name="VAS006_F_VandensPakelimoStotyseMetines20M" localSheetId="3">'Forma 6'!$C$128</definedName>
    <definedName name="VAS006_F_VandensRuosime20M" localSheetId="3">'Forma 6'!$C$21</definedName>
    <definedName name="VAS006_F_VandensRuosimeMetines20M" localSheetId="3">'Forma 6'!$C$127</definedName>
    <definedName name="VAS006_F_VandensRuosimoIrenginiuose20M" localSheetId="3">'Forma 6'!$C$27</definedName>
    <definedName name="VAS006_F_VandensRuosimoIrenginiuoseMetines20M" localSheetId="3">'Forma 6'!$C$133</definedName>
    <definedName name="VAS006_F_VandentiekioTinklai20M" localSheetId="3">'Forma 6'!$C$16</definedName>
    <definedName name="VAS006_F_VandentiekioTinklu20M" localSheetId="3">'Forma 6'!$C$122</definedName>
    <definedName name="VAS006_F_Vandenvezes20M" localSheetId="3">'Forma 6'!$C$31</definedName>
    <definedName name="VAS006_F_Vandenveziu20M" localSheetId="3">'Forma 6'!$C$137</definedName>
    <definedName name="VAS006_F_Zeme20M" localSheetId="3">'Forma 6'!$C$13</definedName>
    <definedName name="VAS007_D_AtsiskaitomujuGeriamojoVandensBendrosios" localSheetId="4">'Forma 7'!$B$45</definedName>
    <definedName name="VAS007_D_AtsiskaitomujuGeriamojoVandensIlgalaikio" localSheetId="4">'Forma 7'!$B$59</definedName>
    <definedName name="VAS007_D_AtsiskaitomujuGeriamojoVandensNetiesiogines" localSheetId="4">'Forma 7'!$B$30</definedName>
    <definedName name="VAS007_D_AtsiskaitomujuGeriamojoVandensTiesiogiai" localSheetId="4">'Forma 7'!$B$15</definedName>
    <definedName name="VAS007_D_BendrosiosadministracinesVeiklos" localSheetId="4">'Forma 7'!$B$42</definedName>
    <definedName name="VAS007_D_GeriamojoVandensGavybaBendrosios" localSheetId="4">'Forma 7'!$B$46</definedName>
    <definedName name="VAS007_D_GeriamojoVandensGavybaIlgalaikio" localSheetId="4">'Forma 7'!$B$60</definedName>
    <definedName name="VAS007_D_GeriamojoVandensGavybaNetiesiogines" localSheetId="4">'Forma 7'!$B$31</definedName>
    <definedName name="VAS007_D_GeriamojoVandensGavybaTiesiogiai" localSheetId="4">'Forma 7'!$B$16</definedName>
    <definedName name="VAS007_D_GeriamojoVandensPristatymasBendrosios" localSheetId="4">'Forma 7'!$B$48</definedName>
    <definedName name="VAS007_D_GeriamojoVandensPristatymasIlgalaikio" localSheetId="4">'Forma 7'!$B$62</definedName>
    <definedName name="VAS007_D_GeriamojoVandensPristatymasNetiesiogines" localSheetId="4">'Forma 7'!$B$33</definedName>
    <definedName name="VAS007_D_GeriamojoVandensPristatymasTiesiogiai" localSheetId="4">'Forma 7'!$B$18</definedName>
    <definedName name="VAS007_D_GeriamojoVandensRuosimasBendrosios" localSheetId="4">'Forma 7'!$B$47</definedName>
    <definedName name="VAS007_D_GeriamojoVandensRuosimasIlgalaikio" localSheetId="4">'Forma 7'!$B$61</definedName>
    <definedName name="VAS007_D_GeriamojoVandensRuosimasNetiesiogines" localSheetId="4">'Forma 7'!$B$32</definedName>
    <definedName name="VAS007_D_GeriamojoVandensRuosimasTiesiogiai" localSheetId="4">'Forma 7'!$B$17</definedName>
    <definedName name="VAS007_D_IlgalaikioTurtoTiesiogiai" localSheetId="4">'Forma 7'!$B$13</definedName>
    <definedName name="VAS007_D_IsViso" localSheetId="4">'Forma 7'!$S$9</definedName>
    <definedName name="VAS007_D_KitaNereguliuojamaVeiklaBendrosios" localSheetId="4">'Forma 7'!$B$56</definedName>
    <definedName name="VAS007_D_KitaNereguliuojamaVeiklaIlgalaikiam" localSheetId="4">'Forma 7'!$B$70</definedName>
    <definedName name="VAS007_D_KitaNereguliuojamaVeiklaNetiesiogines" localSheetId="4">'Forma 7'!$B$41</definedName>
    <definedName name="VAS007_D_KitaNereguliuojamaVeiklaTiesiogiai" localSheetId="4">'Forma 7'!$B$26</definedName>
    <definedName name="VAS007_D_KitaReguliuojamaVeiklaBendrosios" localSheetId="4">'Forma 7'!$B$55</definedName>
    <definedName name="VAS007_D_KitaReguliuojamaVeiklaIlgalaikiam" localSheetId="4">'Forma 7'!$B$69</definedName>
    <definedName name="VAS007_D_KitaReguliuojamaVeiklaNetiesiogines" localSheetId="4">'Forma 7'!$B$40</definedName>
    <definedName name="VAS007_D_KitaReguliuojamaVeiklaTiesiogiai" localSheetId="4">'Forma 7'!$B$25</definedName>
    <definedName name="VAS007_D_KitiPrietaisaiIrankiai" localSheetId="4">'Forma 7'!$M$9</definedName>
    <definedName name="VAS007_D_KriterijausPavadinimas" localSheetId="4">'Forma 7'!$A$28</definedName>
    <definedName name="VAS007_D_MasinosIrIrengimai" localSheetId="4">'Forma 7'!$I$9</definedName>
    <definedName name="VAS007_D_NematerialusTurtas" localSheetId="4">'Forma 7'!$O$9</definedName>
    <definedName name="VAS007_D_NereguliuojamamIlgalaikiamTurtui" localSheetId="4">'Forma 7'!$B$68</definedName>
    <definedName name="VAS007_D_NereguliuojamamIlgalaikiamTurtuiPriskirtaBendrosios" localSheetId="4">'Forma 7'!$B$54</definedName>
    <definedName name="VAS007_D_NereguliuojamamIlgalaikiamTurtuiPriskirtaNetiesiogines" localSheetId="4">'Forma 7'!$B$39</definedName>
    <definedName name="VAS007_D_NereguliuojamoIlgalaikioTurto" localSheetId="4">'Forma 7'!$B$24</definedName>
    <definedName name="VAS007_D_NetiesioginesVeiklosTurto" localSheetId="4">'Forma 7'!$B$27</definedName>
    <definedName name="VAS007_D_NuotekuDumbloTvarkymasBendrosios" localSheetId="4">'Forma 7'!$B$51</definedName>
    <definedName name="VAS007_D_NuotekuDumbloTvarkymasIlgalaikio" localSheetId="4">'Forma 7'!$B$65</definedName>
    <definedName name="VAS007_D_NuotekuDumbloTvarkymasNetiesiogines" localSheetId="4">'Forma 7'!$B$36</definedName>
    <definedName name="VAS007_D_NuotekuDumbloTvarkymasTiesiogiai" localSheetId="4">'Forma 7'!$B$21</definedName>
    <definedName name="VAS007_D_NuotekuSurinkimasBendrosios" localSheetId="4">'Forma 7'!$B$49</definedName>
    <definedName name="VAS007_D_NuotekuSurinkimasIlgalaikio" localSheetId="4">'Forma 7'!$B$63</definedName>
    <definedName name="VAS007_D_NuotekuSurinkimasNetiesiogines" localSheetId="4">'Forma 7'!$B$34</definedName>
    <definedName name="VAS007_D_NuotekuSurinkimasTiesiogiai" localSheetId="4">'Forma 7'!$B$19</definedName>
    <definedName name="VAS007_D_NuotekuTransportavimasMobiliosiomisBendrosios" localSheetId="4">'Forma 7'!$B$53</definedName>
    <definedName name="VAS007_D_NuotekuTransportavimasMobiliosiomisIlgalaikio" localSheetId="4">'Forma 7'!$B$67</definedName>
    <definedName name="VAS007_D_NuotekuTransportavimasMobiliosiomisNetiesiogines" localSheetId="4">'Forma 7'!$B$38</definedName>
    <definedName name="VAS007_D_NuotekuTransportavimasMobiliosiomisTiesiogiai" localSheetId="4">'Forma 7'!$B$23</definedName>
    <definedName name="VAS007_D_NuotekuValymasBendrosios" localSheetId="4">'Forma 7'!$B$50</definedName>
    <definedName name="VAS007_D_NuotekuValymasIlgalaikio" localSheetId="4">'Forma 7'!$B$64</definedName>
    <definedName name="VAS007_D_NuotekuValymasNetiesiogines" localSheetId="4">'Forma 7'!$B$35</definedName>
    <definedName name="VAS007_D_NuotekuValymasTiesiogiai" localSheetId="4">'Forma 7'!$B$20</definedName>
    <definedName name="VAS007_D_Pastatai" localSheetId="4">'Forma 7'!$C$10</definedName>
    <definedName name="VAS007_D_PastataiIrStatiniai" localSheetId="4">'Forma 7'!$C$9</definedName>
    <definedName name="VAS007_D_PavirsiniuNuotekuTvarkymasBendrosios" localSheetId="4">'Forma 7'!$B$52</definedName>
    <definedName name="VAS007_D_PavirsiniuNuotekuTvarkymasIlgalaikio" localSheetId="4">'Forma 7'!$B$66</definedName>
    <definedName name="VAS007_D_PavirsiniuNuotekuTvarkymasNetiesiogines" localSheetId="4">'Forma 7'!$B$37</definedName>
    <definedName name="VAS007_D_PavirsiniuNuotekuTvarkymasTiesiogiai" localSheetId="4">'Forma 7'!$B$22</definedName>
    <definedName name="VAS007_D_ProcKiti" localSheetId="4">'Forma 7'!$M$11</definedName>
    <definedName name="VAS007_D_ProcMasinos" localSheetId="4">'Forma 7'!$I$11</definedName>
    <definedName name="VAS007_D_ProcNematerialus" localSheetId="4">'Forma 7'!$O$11</definedName>
    <definedName name="VAS007_D_ProcPastatai" localSheetId="4">'Forma 7'!$C$11</definedName>
    <definedName name="VAS007_D_ProcStatiniai" localSheetId="4">'Forma 7'!$E$11</definedName>
    <definedName name="VAS007_D_ProcTransporto" localSheetId="4">'Forma 7'!$K$11</definedName>
    <definedName name="VAS007_D_ProcZeme" localSheetId="4">'Forma 7'!$Q$11</definedName>
    <definedName name="VAS007_D_ReguliuojamamIlgalaikiamTurtuiPriskirtaBendrosios" localSheetId="4">'Forma 7'!$B$44</definedName>
    <definedName name="VAS007_D_ReguliuojamamIlgalaikiamTurtuiPriskirtaIlgalaikio" localSheetId="4">'Forma 7'!$B$58</definedName>
    <definedName name="VAS007_D_ReguliuojamamIlgalaikiamTurtuiPriskirtaNetiesiogines" localSheetId="4">'Forma 7'!$B$29</definedName>
    <definedName name="VAS007_D_ReguliuojamoIlgalaikioTurto" localSheetId="4">'Forma 7'!$B$14</definedName>
    <definedName name="VAS007_D_Statiniai" localSheetId="4">'Forma 7'!$E$10</definedName>
    <definedName name="VAS007_D_TransportoPriemones" localSheetId="4">'Forma 7'!$K$9</definedName>
    <definedName name="VAS007_D_TukstLtKiti" localSheetId="4">'Forma 7'!$N$11</definedName>
    <definedName name="VAS007_D_TukstLtMasinos" localSheetId="4">'Forma 7'!$J$11</definedName>
    <definedName name="VAS007_D_TukstLtNematerialus" localSheetId="4">'Forma 7'!$P$11</definedName>
    <definedName name="VAS007_D_TukstLtPastatai" localSheetId="4">'Forma 7'!$D$11</definedName>
    <definedName name="VAS007_D_TukstLtStatiniai" localSheetId="4">'Forma 7'!$F$11</definedName>
    <definedName name="VAS007_D_TukstLtTransporto" localSheetId="4">'Forma 7'!$L$11</definedName>
    <definedName name="VAS007_D_TukstLtZeme" localSheetId="4">'Forma 7'!$R$11</definedName>
    <definedName name="VAS007_D_VandentiekioIrNuoteku" localSheetId="4">'Forma 7'!$G$9</definedName>
    <definedName name="VAS007_D_VersloVienetuiIr" localSheetId="4">'Forma 7'!$B$57</definedName>
    <definedName name="VAS007_D_Zeme" localSheetId="4">'Forma 7'!$Q$9</definedName>
    <definedName name="VAS007_F_AtsiskaitomujuGeriamojoVandensBendrosiosIsViso" localSheetId="4">'Forma 7'!$S$45</definedName>
    <definedName name="VAS007_F_AtsiskaitomujuGeriamojoVandensBendrosiosProcKiti" localSheetId="4">'Forma 7'!$M$45</definedName>
    <definedName name="VAS007_F_AtsiskaitomujuGeriamojoVandensBendrosiosProcMasinos" localSheetId="4">'Forma 7'!$I$45</definedName>
    <definedName name="VAS007_F_AtsiskaitomujuGeriamojoVandensBendrosiosProcNematerialus" localSheetId="4">'Forma 7'!$O$45</definedName>
    <definedName name="VAS007_F_AtsiskaitomujuGeriamojoVandensBendrosiosProcPastatai" localSheetId="4">'Forma 7'!$C$45</definedName>
    <definedName name="VAS007_F_AtsiskaitomujuGeriamojoVandensBendrosiosProcStatiniai" localSheetId="4">'Forma 7'!$E$45</definedName>
    <definedName name="VAS007_F_AtsiskaitomujuGeriamojoVandensBendrosiosProcTransporto" localSheetId="4">'Forma 7'!$K$45</definedName>
    <definedName name="VAS007_F_AtsiskaitomujuGeriamojoVandensBendrosiosProcZeme" localSheetId="4">'Forma 7'!$Q$45</definedName>
    <definedName name="VAS007_F_AtsiskaitomujuGeriamojoVandensBendrosiosTukstLtKiti" localSheetId="4">'Forma 7'!$N$45</definedName>
    <definedName name="VAS007_F_AtsiskaitomujuGeriamojoVandensBendrosiosTukstLtMasinos" localSheetId="4">'Forma 7'!$J$45</definedName>
    <definedName name="VAS007_F_AtsiskaitomujuGeriamojoVandensBendrosiosTukstLtNematerialus" localSheetId="4">'Forma 7'!$P$45</definedName>
    <definedName name="VAS007_F_AtsiskaitomujuGeriamojoVandensBendrosiosTukstLtPastatai" localSheetId="4">'Forma 7'!$D$45</definedName>
    <definedName name="VAS007_F_AtsiskaitomujuGeriamojoVandensBendrosiosTukstLtStatiniai" localSheetId="4">'Forma 7'!$F$45</definedName>
    <definedName name="VAS007_F_AtsiskaitomujuGeriamojoVandensBendrosiosTukstLtTransporto" localSheetId="4">'Forma 7'!$L$45</definedName>
    <definedName name="VAS007_F_AtsiskaitomujuGeriamojoVandensBendrosiosTukstLtZeme" localSheetId="4">'Forma 7'!$R$45</definedName>
    <definedName name="VAS007_F_AtsiskaitomujuGeriamojoVandensIlgalaikioIsViso" localSheetId="4">'Forma 7'!$S$59</definedName>
    <definedName name="VAS007_F_AtsiskaitomujuGeriamojoVandensIlgalaikioTukstLtKiti" localSheetId="4">'Forma 7'!$N$59</definedName>
    <definedName name="VAS007_F_AtsiskaitomujuGeriamojoVandensIlgalaikioTukstLtMasinos" localSheetId="4">'Forma 7'!$J$59</definedName>
    <definedName name="VAS007_F_AtsiskaitomujuGeriamojoVandensIlgalaikioTukstLtNematerialus" localSheetId="4">'Forma 7'!$P$59</definedName>
    <definedName name="VAS007_F_AtsiskaitomujuGeriamojoVandensIlgalaikioTukstLtPastatai" localSheetId="4">'Forma 7'!$D$59</definedName>
    <definedName name="VAS007_F_AtsiskaitomujuGeriamojoVandensIlgalaikioTukstLtStatiniai" localSheetId="4">'Forma 7'!$F$59</definedName>
    <definedName name="VAS007_F_AtsiskaitomujuGeriamojoVandensIlgalaikioTukstLtTransporto" localSheetId="4">'Forma 7'!$L$59</definedName>
    <definedName name="VAS007_F_AtsiskaitomujuGeriamojoVandensIlgalaikioTukstLtZeme" localSheetId="4">'Forma 7'!$R$59</definedName>
    <definedName name="VAS007_F_AtsiskaitomujuGeriamojoVandensNetiesioginesIsViso" localSheetId="4">'Forma 7'!$S$30</definedName>
    <definedName name="VAS007_F_AtsiskaitomujuGeriamojoVandensNetiesioginesProcKiti" localSheetId="4">'Forma 7'!$M$30</definedName>
    <definedName name="VAS007_F_AtsiskaitomujuGeriamojoVandensNetiesioginesProcMasinos" localSheetId="4">'Forma 7'!$I$30</definedName>
    <definedName name="VAS007_F_AtsiskaitomujuGeriamojoVandensNetiesioginesProcNematerialus" localSheetId="4">'Forma 7'!$O$30</definedName>
    <definedName name="VAS007_F_AtsiskaitomujuGeriamojoVandensNetiesioginesProcPastatai" localSheetId="4">'Forma 7'!$C$30</definedName>
    <definedName name="VAS007_F_AtsiskaitomujuGeriamojoVandensNetiesioginesProcStatiniai" localSheetId="4">'Forma 7'!$E$30</definedName>
    <definedName name="VAS007_F_AtsiskaitomujuGeriamojoVandensNetiesioginesProcTransporto" localSheetId="4">'Forma 7'!$K$30</definedName>
    <definedName name="VAS007_F_AtsiskaitomujuGeriamojoVandensNetiesioginesProcZeme" localSheetId="4">'Forma 7'!$Q$30</definedName>
    <definedName name="VAS007_F_AtsiskaitomujuGeriamojoVandensNetiesioginesTukstLtKiti" localSheetId="4">'Forma 7'!$N$30</definedName>
    <definedName name="VAS007_F_AtsiskaitomujuGeriamojoVandensNetiesioginesTukstLtMasinos" localSheetId="4">'Forma 7'!$J$30</definedName>
    <definedName name="VAS007_F_AtsiskaitomujuGeriamojoVandensNetiesioginesTukstLtNematerialus" localSheetId="4">'Forma 7'!$P$30</definedName>
    <definedName name="VAS007_F_AtsiskaitomujuGeriamojoVandensNetiesioginesTukstLtPastatai" localSheetId="4">'Forma 7'!$D$30</definedName>
    <definedName name="VAS007_F_AtsiskaitomujuGeriamojoVandensNetiesioginesTukstLtStatiniai" localSheetId="4">'Forma 7'!$F$30</definedName>
    <definedName name="VAS007_F_AtsiskaitomujuGeriamojoVandensNetiesioginesTukstLtTransporto" localSheetId="4">'Forma 7'!$L$30</definedName>
    <definedName name="VAS007_F_AtsiskaitomujuGeriamojoVandensNetiesioginesTukstLtZeme" localSheetId="4">'Forma 7'!$R$30</definedName>
    <definedName name="VAS007_F_AtsiskaitomujuGeriamojoVandensTiesiogiaiIsViso" localSheetId="4">'Forma 7'!$S$15</definedName>
    <definedName name="VAS007_F_AtsiskaitomujuGeriamojoVandensTiesiogiaiTukstLtKiti" localSheetId="4">'Forma 7'!$N$15</definedName>
    <definedName name="VAS007_F_AtsiskaitomujuGeriamojoVandensTiesiogiaiTukstLtMasinos" localSheetId="4">'Forma 7'!$J$15</definedName>
    <definedName name="VAS007_F_AtsiskaitomujuGeriamojoVandensTiesiogiaiTukstLtNematerialus" localSheetId="4">'Forma 7'!$P$15</definedName>
    <definedName name="VAS007_F_AtsiskaitomujuGeriamojoVandensTiesiogiaiTukstLtPastatai" localSheetId="4">'Forma 7'!$D$15</definedName>
    <definedName name="VAS007_F_AtsiskaitomujuGeriamojoVandensTiesiogiaiTukstLtStatiniai" localSheetId="4">'Forma 7'!$F$15</definedName>
    <definedName name="VAS007_F_AtsiskaitomujuGeriamojoVandensTiesiogiaiTukstLtTransporto" localSheetId="4">'Forma 7'!$L$15</definedName>
    <definedName name="VAS007_F_AtsiskaitomujuGeriamojoVandensTiesiogiaiTukstLtZeme" localSheetId="4">'Forma 7'!$R$15</definedName>
    <definedName name="VAS007_F_BendrosiosadministracinesVeiklosIsViso" localSheetId="4">'Forma 7'!$S$42</definedName>
    <definedName name="VAS007_F_BendrosiosadministracinesVeiklosProcKiti" localSheetId="4">'Forma 7'!$M$42</definedName>
    <definedName name="VAS007_F_BendrosiosadministracinesVeiklosProcMasinos" localSheetId="4">'Forma 7'!$I$42</definedName>
    <definedName name="VAS007_F_BendrosiosadministracinesVeiklosProcNematerialus" localSheetId="4">'Forma 7'!$O$42</definedName>
    <definedName name="VAS007_F_BendrosiosadministracinesVeiklosProcPastatai" localSheetId="4">'Forma 7'!$C$42</definedName>
    <definedName name="VAS007_F_BendrosiosadministracinesVeiklosProcStatiniai" localSheetId="4">'Forma 7'!$E$42</definedName>
    <definedName name="VAS007_F_BendrosiosadministracinesVeiklosProcTransporto" localSheetId="4">'Forma 7'!$K$42</definedName>
    <definedName name="VAS007_F_BendrosiosadministracinesVeiklosProcZeme" localSheetId="4">'Forma 7'!$Q$42</definedName>
    <definedName name="VAS007_F_BendrosiosadministracinesVeiklosTukstLtKiti" localSheetId="4">'Forma 7'!$N$42</definedName>
    <definedName name="VAS007_F_BendrosiosadministracinesVeiklosTukstLtMasinos" localSheetId="4">'Forma 7'!$J$42</definedName>
    <definedName name="VAS007_F_BendrosiosadministracinesVeiklosTukstLtNematerialus" localSheetId="4">'Forma 7'!$P$42</definedName>
    <definedName name="VAS007_F_BendrosiosadministracinesVeiklosTukstLtPastatai" localSheetId="4">'Forma 7'!$D$42</definedName>
    <definedName name="VAS007_F_BendrosiosadministracinesVeiklosTukstLtStatiniai" localSheetId="4">'Forma 7'!$F$42</definedName>
    <definedName name="VAS007_F_BendrosiosadministracinesVeiklosTukstLtTransporto" localSheetId="4">'Forma 7'!$L$42</definedName>
    <definedName name="VAS007_F_BendrosiosadministracinesVeiklosTukstLtZeme" localSheetId="4">'Forma 7'!$R$42</definedName>
    <definedName name="VAS007_F_GeriamojoVandensGavybaBendrosiosIsViso" localSheetId="4">'Forma 7'!$S$46</definedName>
    <definedName name="VAS007_F_GeriamojoVandensGavybaBendrosiosProcKiti" localSheetId="4">'Forma 7'!$M$46</definedName>
    <definedName name="VAS007_F_GeriamojoVandensGavybaBendrosiosProcMasinos" localSheetId="4">'Forma 7'!$I$46</definedName>
    <definedName name="VAS007_F_GeriamojoVandensGavybaBendrosiosProcNematerialus" localSheetId="4">'Forma 7'!$O$46</definedName>
    <definedName name="VAS007_F_GeriamojoVandensGavybaBendrosiosProcPastatai" localSheetId="4">'Forma 7'!$C$46</definedName>
    <definedName name="VAS007_F_GeriamojoVandensGavybaBendrosiosProcStatiniai" localSheetId="4">'Forma 7'!$E$46</definedName>
    <definedName name="VAS007_F_GeriamojoVandensGavybaBendrosiosProcTransporto" localSheetId="4">'Forma 7'!$K$46</definedName>
    <definedName name="VAS007_F_GeriamojoVandensGavybaBendrosiosProcZeme" localSheetId="4">'Forma 7'!$Q$46</definedName>
    <definedName name="VAS007_F_GeriamojoVandensGavybaBendrosiosTukstLtKiti" localSheetId="4">'Forma 7'!$N$46</definedName>
    <definedName name="VAS007_F_GeriamojoVandensGavybaBendrosiosTukstLtMasinos" localSheetId="4">'Forma 7'!$J$46</definedName>
    <definedName name="VAS007_F_GeriamojoVandensGavybaBendrosiosTukstLtNematerialus" localSheetId="4">'Forma 7'!$P$46</definedName>
    <definedName name="VAS007_F_GeriamojoVandensGavybaBendrosiosTukstLtPastatai" localSheetId="4">'Forma 7'!$D$46</definedName>
    <definedName name="VAS007_F_GeriamojoVandensGavybaBendrosiosTukstLtStatiniai" localSheetId="4">'Forma 7'!$F$46</definedName>
    <definedName name="VAS007_F_GeriamojoVandensGavybaBendrosiosTukstLtTransporto" localSheetId="4">'Forma 7'!$L$46</definedName>
    <definedName name="VAS007_F_GeriamojoVandensGavybaBendrosiosTukstLtZeme" localSheetId="4">'Forma 7'!$R$46</definedName>
    <definedName name="VAS007_F_GeriamojoVandensGavybaIlgalaikioIsViso" localSheetId="4">'Forma 7'!$S$60</definedName>
    <definedName name="VAS007_F_GeriamojoVandensGavybaIlgalaikioTukstLtKiti" localSheetId="4">'Forma 7'!$N$60</definedName>
    <definedName name="VAS007_F_GeriamojoVandensGavybaIlgalaikioTukstLtMasinos" localSheetId="4">'Forma 7'!$J$60</definedName>
    <definedName name="VAS007_F_GeriamojoVandensGavybaIlgalaikioTukstLtNematerialus" localSheetId="4">'Forma 7'!$P$60</definedName>
    <definedName name="VAS007_F_GeriamojoVandensGavybaIlgalaikioTukstLtPastatai" localSheetId="4">'Forma 7'!$D$60</definedName>
    <definedName name="VAS007_F_GeriamojoVandensGavybaIlgalaikioTukstLtStatiniai" localSheetId="4">'Forma 7'!$F$60</definedName>
    <definedName name="VAS007_F_GeriamojoVandensGavybaIlgalaikioTukstLtTransporto" localSheetId="4">'Forma 7'!$L$60</definedName>
    <definedName name="VAS007_F_GeriamojoVandensGavybaIlgalaikioTukstLtZeme" localSheetId="4">'Forma 7'!$R$60</definedName>
    <definedName name="VAS007_F_GeriamojoVandensGavybaNetiesioginesIsViso" localSheetId="4">'Forma 7'!$S$31</definedName>
    <definedName name="VAS007_F_GeriamojoVandensGavybaNetiesioginesProcKiti" localSheetId="4">'Forma 7'!$M$31</definedName>
    <definedName name="VAS007_F_GeriamojoVandensGavybaNetiesioginesProcMasinos" localSheetId="4">'Forma 7'!$I$31</definedName>
    <definedName name="VAS007_F_GeriamojoVandensGavybaNetiesioginesProcNematerialus" localSheetId="4">'Forma 7'!$O$31</definedName>
    <definedName name="VAS007_F_GeriamojoVandensGavybaNetiesioginesProcPastatai" localSheetId="4">'Forma 7'!$C$31</definedName>
    <definedName name="VAS007_F_GeriamojoVandensGavybaNetiesioginesProcStatiniai" localSheetId="4">'Forma 7'!$E$31</definedName>
    <definedName name="VAS007_F_GeriamojoVandensGavybaNetiesioginesProcTransporto" localSheetId="4">'Forma 7'!$K$31</definedName>
    <definedName name="VAS007_F_GeriamojoVandensGavybaNetiesioginesProcZeme" localSheetId="4">'Forma 7'!$Q$31</definedName>
    <definedName name="VAS007_F_GeriamojoVandensGavybaNetiesioginesTukstLtKiti" localSheetId="4">'Forma 7'!$N$31</definedName>
    <definedName name="VAS007_F_GeriamojoVandensGavybaNetiesioginesTukstLtMasinos" localSheetId="4">'Forma 7'!$J$31</definedName>
    <definedName name="VAS007_F_GeriamojoVandensGavybaNetiesioginesTukstLtNematerialus" localSheetId="4">'Forma 7'!$P$31</definedName>
    <definedName name="VAS007_F_GeriamojoVandensGavybaNetiesioginesTukstLtPastatai" localSheetId="4">'Forma 7'!$D$31</definedName>
    <definedName name="VAS007_F_GeriamojoVandensGavybaNetiesioginesTukstLtStatiniai" localSheetId="4">'Forma 7'!$F$31</definedName>
    <definedName name="VAS007_F_GeriamojoVandensGavybaNetiesioginesTukstLtTransporto" localSheetId="4">'Forma 7'!$L$31</definedName>
    <definedName name="VAS007_F_GeriamojoVandensGavybaNetiesioginesTukstLtZeme" localSheetId="4">'Forma 7'!$R$31</definedName>
    <definedName name="VAS007_F_GeriamojoVandensGavybaTiesiogiaiIsViso" localSheetId="4">'Forma 7'!$S$16</definedName>
    <definedName name="VAS007_F_GeriamojoVandensGavybaTiesiogiaiTukstLtKiti" localSheetId="4">'Forma 7'!$N$16</definedName>
    <definedName name="VAS007_F_GeriamojoVandensGavybaTiesiogiaiTukstLtMasinos" localSheetId="4">'Forma 7'!$J$16</definedName>
    <definedName name="VAS007_F_GeriamojoVandensGavybaTiesiogiaiTukstLtNematerialus" localSheetId="4">'Forma 7'!$P$16</definedName>
    <definedName name="VAS007_F_GeriamojoVandensGavybaTiesiogiaiTukstLtPastatai" localSheetId="4">'Forma 7'!$D$16</definedName>
    <definedName name="VAS007_F_GeriamojoVandensGavybaTiesiogiaiTukstLtStatiniai" localSheetId="4">'Forma 7'!$F$16</definedName>
    <definedName name="VAS007_F_GeriamojoVandensGavybaTiesiogiaiTukstLtTransporto" localSheetId="4">'Forma 7'!$L$16</definedName>
    <definedName name="VAS007_F_GeriamojoVandensGavybaTiesiogiaiTukstLtZeme" localSheetId="4">'Forma 7'!$R$16</definedName>
    <definedName name="VAS007_F_GeriamojoVandensPristatymasBendrosiosIsViso" localSheetId="4">'Forma 7'!$S$48</definedName>
    <definedName name="VAS007_F_GeriamojoVandensPristatymasBendrosiosProcKiti" localSheetId="4">'Forma 7'!$M$48</definedName>
    <definedName name="VAS007_F_GeriamojoVandensPristatymasBendrosiosProcMasinos" localSheetId="4">'Forma 7'!$I$48</definedName>
    <definedName name="VAS007_F_GeriamojoVandensPristatymasBendrosiosProcNematerialus" localSheetId="4">'Forma 7'!$O$48</definedName>
    <definedName name="VAS007_F_GeriamojoVandensPristatymasBendrosiosProcPastatai" localSheetId="4">'Forma 7'!$C$48</definedName>
    <definedName name="VAS007_F_GeriamojoVandensPristatymasBendrosiosProcStatiniai" localSheetId="4">'Forma 7'!$E$48</definedName>
    <definedName name="VAS007_F_GeriamojoVandensPristatymasBendrosiosProcTransporto" localSheetId="4">'Forma 7'!$K$48</definedName>
    <definedName name="VAS007_F_GeriamojoVandensPristatymasBendrosiosProcZeme" localSheetId="4">'Forma 7'!$Q$48</definedName>
    <definedName name="VAS007_F_GeriamojoVandensPristatymasBendrosiosTukstLtKiti" localSheetId="4">'Forma 7'!$N$48</definedName>
    <definedName name="VAS007_F_GeriamojoVandensPristatymasBendrosiosTukstLtMasinos" localSheetId="4">'Forma 7'!$J$48</definedName>
    <definedName name="VAS007_F_GeriamojoVandensPristatymasBendrosiosTukstLtNematerialus" localSheetId="4">'Forma 7'!$P$48</definedName>
    <definedName name="VAS007_F_GeriamojoVandensPristatymasBendrosiosTukstLtPastatai" localSheetId="4">'Forma 7'!$D$48</definedName>
    <definedName name="VAS007_F_GeriamojoVandensPristatymasBendrosiosTukstLtStatiniai" localSheetId="4">'Forma 7'!$F$48</definedName>
    <definedName name="VAS007_F_GeriamojoVandensPristatymasBendrosiosTukstLtTransporto" localSheetId="4">'Forma 7'!$L$48</definedName>
    <definedName name="VAS007_F_GeriamojoVandensPristatymasBendrosiosTukstLtZeme" localSheetId="4">'Forma 7'!$R$48</definedName>
    <definedName name="VAS007_F_GeriamojoVandensPristatymasIlgalaikioIsViso" localSheetId="4">'Forma 7'!$S$62</definedName>
    <definedName name="VAS007_F_GeriamojoVandensPristatymasIlgalaikioTukstLtKiti" localSheetId="4">'Forma 7'!$N$62</definedName>
    <definedName name="VAS007_F_GeriamojoVandensPristatymasIlgalaikioTukstLtMasinos" localSheetId="4">'Forma 7'!$J$62</definedName>
    <definedName name="VAS007_F_GeriamojoVandensPristatymasIlgalaikioTukstLtNematerialus" localSheetId="4">'Forma 7'!$P$62</definedName>
    <definedName name="VAS007_F_GeriamojoVandensPristatymasIlgalaikioTukstLtPastatai" localSheetId="4">'Forma 7'!$D$62</definedName>
    <definedName name="VAS007_F_GeriamojoVandensPristatymasIlgalaikioTukstLtStatiniai" localSheetId="4">'Forma 7'!$F$62</definedName>
    <definedName name="VAS007_F_GeriamojoVandensPristatymasIlgalaikioTukstLtTransporto" localSheetId="4">'Forma 7'!$L$62</definedName>
    <definedName name="VAS007_F_GeriamojoVandensPristatymasIlgalaikioTukstLtZeme" localSheetId="4">'Forma 7'!$R$62</definedName>
    <definedName name="VAS007_F_GeriamojoVandensPristatymasIlgalaikioVandentiekioIrNuoteku" localSheetId="4">'Forma 7'!$H$62</definedName>
    <definedName name="VAS007_F_GeriamojoVandensPristatymasNetiesioginesIsViso" localSheetId="4">'Forma 7'!$S$33</definedName>
    <definedName name="VAS007_F_GeriamojoVandensPristatymasNetiesioginesProcKiti" localSheetId="4">'Forma 7'!$M$33</definedName>
    <definedName name="VAS007_F_GeriamojoVandensPristatymasNetiesioginesProcMasinos" localSheetId="4">'Forma 7'!$I$33</definedName>
    <definedName name="VAS007_F_GeriamojoVandensPristatymasNetiesioginesProcNematerialus" localSheetId="4">'Forma 7'!$O$33</definedName>
    <definedName name="VAS007_F_GeriamojoVandensPristatymasNetiesioginesProcPastatai" localSheetId="4">'Forma 7'!$C$33</definedName>
    <definedName name="VAS007_F_GeriamojoVandensPristatymasNetiesioginesProcStatiniai" localSheetId="4">'Forma 7'!$E$33</definedName>
    <definedName name="VAS007_F_GeriamojoVandensPristatymasNetiesioginesProcTransporto" localSheetId="4">'Forma 7'!$K$33</definedName>
    <definedName name="VAS007_F_GeriamojoVandensPristatymasNetiesioginesProcZeme" localSheetId="4">'Forma 7'!$Q$33</definedName>
    <definedName name="VAS007_F_GeriamojoVandensPristatymasNetiesioginesTukstLtKiti" localSheetId="4">'Forma 7'!$N$33</definedName>
    <definedName name="VAS007_F_GeriamojoVandensPristatymasNetiesioginesTukstLtMasinos" localSheetId="4">'Forma 7'!$J$33</definedName>
    <definedName name="VAS007_F_GeriamojoVandensPristatymasNetiesioginesTukstLtNematerialus" localSheetId="4">'Forma 7'!$P$33</definedName>
    <definedName name="VAS007_F_GeriamojoVandensPristatymasNetiesioginesTukstLtPastatai" localSheetId="4">'Forma 7'!$D$33</definedName>
    <definedName name="VAS007_F_GeriamojoVandensPristatymasNetiesioginesTukstLtStatiniai" localSheetId="4">'Forma 7'!$F$33</definedName>
    <definedName name="VAS007_F_GeriamojoVandensPristatymasNetiesioginesTukstLtTransporto" localSheetId="4">'Forma 7'!$L$33</definedName>
    <definedName name="VAS007_F_GeriamojoVandensPristatymasNetiesioginesTukstLtZeme" localSheetId="4">'Forma 7'!$R$33</definedName>
    <definedName name="VAS007_F_GeriamojoVandensPristatymasTiesiogiaiIsViso" localSheetId="4">'Forma 7'!$S$18</definedName>
    <definedName name="VAS007_F_GeriamojoVandensPristatymasTiesiogiaiTukstLtKiti" localSheetId="4">'Forma 7'!$N$18</definedName>
    <definedName name="VAS007_F_GeriamojoVandensPristatymasTiesiogiaiTukstLtMasinos" localSheetId="4">'Forma 7'!$J$18</definedName>
    <definedName name="VAS007_F_GeriamojoVandensPristatymasTiesiogiaiTukstLtNematerialus" localSheetId="4">'Forma 7'!$P$18</definedName>
    <definedName name="VAS007_F_GeriamojoVandensPristatymasTiesiogiaiTukstLtPastatai" localSheetId="4">'Forma 7'!$D$18</definedName>
    <definedName name="VAS007_F_GeriamojoVandensPristatymasTiesiogiaiTukstLtStatiniai" localSheetId="4">'Forma 7'!$F$18</definedName>
    <definedName name="VAS007_F_GeriamojoVandensPristatymasTiesiogiaiTukstLtTransporto" localSheetId="4">'Forma 7'!$L$18</definedName>
    <definedName name="VAS007_F_GeriamojoVandensPristatymasTiesiogiaiTukstLtZeme" localSheetId="4">'Forma 7'!$R$18</definedName>
    <definedName name="VAS007_F_GeriamojoVandensPristatymasTiesiogiaiVandentiekioIrNuoteku" localSheetId="4">'Forma 7'!$H$18</definedName>
    <definedName name="VAS007_F_GeriamojoVandensRuosimasBendrosiosIsViso" localSheetId="4">'Forma 7'!$S$47</definedName>
    <definedName name="VAS007_F_GeriamojoVandensRuosimasBendrosiosProcKiti" localSheetId="4">'Forma 7'!$M$47</definedName>
    <definedName name="VAS007_F_GeriamojoVandensRuosimasBendrosiosProcMasinos" localSheetId="4">'Forma 7'!$I$47</definedName>
    <definedName name="VAS007_F_GeriamojoVandensRuosimasBendrosiosProcNematerialus" localSheetId="4">'Forma 7'!$O$47</definedName>
    <definedName name="VAS007_F_GeriamojoVandensRuosimasBendrosiosProcPastatai" localSheetId="4">'Forma 7'!$C$47</definedName>
    <definedName name="VAS007_F_GeriamojoVandensRuosimasBendrosiosProcStatiniai" localSheetId="4">'Forma 7'!$E$47</definedName>
    <definedName name="VAS007_F_GeriamojoVandensRuosimasBendrosiosProcTransporto" localSheetId="4">'Forma 7'!$K$47</definedName>
    <definedName name="VAS007_F_GeriamojoVandensRuosimasBendrosiosProcZeme" localSheetId="4">'Forma 7'!$Q$47</definedName>
    <definedName name="VAS007_F_GeriamojoVandensRuosimasBendrosiosTukstLtKiti" localSheetId="4">'Forma 7'!$N$47</definedName>
    <definedName name="VAS007_F_GeriamojoVandensRuosimasBendrosiosTukstLtMasinos" localSheetId="4">'Forma 7'!$J$47</definedName>
    <definedName name="VAS007_F_GeriamojoVandensRuosimasBendrosiosTukstLtNematerialus" localSheetId="4">'Forma 7'!$P$47</definedName>
    <definedName name="VAS007_F_GeriamojoVandensRuosimasBendrosiosTukstLtPastatai" localSheetId="4">'Forma 7'!$D$47</definedName>
    <definedName name="VAS007_F_GeriamojoVandensRuosimasBendrosiosTukstLtStatiniai" localSheetId="4">'Forma 7'!$F$47</definedName>
    <definedName name="VAS007_F_GeriamojoVandensRuosimasBendrosiosTukstLtTransporto" localSheetId="4">'Forma 7'!$L$47</definedName>
    <definedName name="VAS007_F_GeriamojoVandensRuosimasBendrosiosTukstLtZeme" localSheetId="4">'Forma 7'!$R$47</definedName>
    <definedName name="VAS007_F_GeriamojoVandensRuosimasIlgalaikioIsViso" localSheetId="4">'Forma 7'!$S$61</definedName>
    <definedName name="VAS007_F_GeriamojoVandensRuosimasIlgalaikioTukstLtKiti" localSheetId="4">'Forma 7'!$N$61</definedName>
    <definedName name="VAS007_F_GeriamojoVandensRuosimasIlgalaikioTukstLtMasinos" localSheetId="4">'Forma 7'!$J$61</definedName>
    <definedName name="VAS007_F_GeriamojoVandensRuosimasIlgalaikioTukstLtNematerialus" localSheetId="4">'Forma 7'!$P$61</definedName>
    <definedName name="VAS007_F_GeriamojoVandensRuosimasIlgalaikioTukstLtPastatai" localSheetId="4">'Forma 7'!$D$61</definedName>
    <definedName name="VAS007_F_GeriamojoVandensRuosimasIlgalaikioTukstLtStatiniai" localSheetId="4">'Forma 7'!$F$61</definedName>
    <definedName name="VAS007_F_GeriamojoVandensRuosimasIlgalaikioTukstLtTransporto" localSheetId="4">'Forma 7'!$L$61</definedName>
    <definedName name="VAS007_F_GeriamojoVandensRuosimasIlgalaikioTukstLtZeme" localSheetId="4">'Forma 7'!$R$61</definedName>
    <definedName name="VAS007_F_GeriamojoVandensRuosimasNetiesioginesIsViso" localSheetId="4">'Forma 7'!$S$32</definedName>
    <definedName name="VAS007_F_GeriamojoVandensRuosimasNetiesioginesProcKiti" localSheetId="4">'Forma 7'!$M$32</definedName>
    <definedName name="VAS007_F_GeriamojoVandensRuosimasNetiesioginesProcMasinos" localSheetId="4">'Forma 7'!$I$32</definedName>
    <definedName name="VAS007_F_GeriamojoVandensRuosimasNetiesioginesProcNematerialus" localSheetId="4">'Forma 7'!$O$32</definedName>
    <definedName name="VAS007_F_GeriamojoVandensRuosimasNetiesioginesProcPastatai" localSheetId="4">'Forma 7'!$C$32</definedName>
    <definedName name="VAS007_F_GeriamojoVandensRuosimasNetiesioginesProcStatiniai" localSheetId="4">'Forma 7'!$E$32</definedName>
    <definedName name="VAS007_F_GeriamojoVandensRuosimasNetiesioginesProcTransporto" localSheetId="4">'Forma 7'!$K$32</definedName>
    <definedName name="VAS007_F_GeriamojoVandensRuosimasNetiesioginesProcZeme" localSheetId="4">'Forma 7'!$Q$32</definedName>
    <definedName name="VAS007_F_GeriamojoVandensRuosimasNetiesioginesTukstLtKiti" localSheetId="4">'Forma 7'!$N$32</definedName>
    <definedName name="VAS007_F_GeriamojoVandensRuosimasNetiesioginesTukstLtMasinos" localSheetId="4">'Forma 7'!$J$32</definedName>
    <definedName name="VAS007_F_GeriamojoVandensRuosimasNetiesioginesTukstLtNematerialus" localSheetId="4">'Forma 7'!$P$32</definedName>
    <definedName name="VAS007_F_GeriamojoVandensRuosimasNetiesioginesTukstLtPastatai" localSheetId="4">'Forma 7'!$D$32</definedName>
    <definedName name="VAS007_F_GeriamojoVandensRuosimasNetiesioginesTukstLtStatiniai" localSheetId="4">'Forma 7'!$F$32</definedName>
    <definedName name="VAS007_F_GeriamojoVandensRuosimasNetiesioginesTukstLtTransporto" localSheetId="4">'Forma 7'!$L$32</definedName>
    <definedName name="VAS007_F_GeriamojoVandensRuosimasNetiesioginesTukstLtZeme" localSheetId="4">'Forma 7'!$R$32</definedName>
    <definedName name="VAS007_F_GeriamojoVandensRuosimasTiesiogiaiIsViso" localSheetId="4">'Forma 7'!$S$17</definedName>
    <definedName name="VAS007_F_GeriamojoVandensRuosimasTiesiogiaiTukstLtKiti" localSheetId="4">'Forma 7'!$N$17</definedName>
    <definedName name="VAS007_F_GeriamojoVandensRuosimasTiesiogiaiTukstLtMasinos" localSheetId="4">'Forma 7'!$J$17</definedName>
    <definedName name="VAS007_F_GeriamojoVandensRuosimasTiesiogiaiTukstLtNematerialus" localSheetId="4">'Forma 7'!$P$17</definedName>
    <definedName name="VAS007_F_GeriamojoVandensRuosimasTiesiogiaiTukstLtPastatai" localSheetId="4">'Forma 7'!$D$17</definedName>
    <definedName name="VAS007_F_GeriamojoVandensRuosimasTiesiogiaiTukstLtStatiniai" localSheetId="4">'Forma 7'!$F$17</definedName>
    <definedName name="VAS007_F_GeriamojoVandensRuosimasTiesiogiaiTukstLtTransporto" localSheetId="4">'Forma 7'!$L$17</definedName>
    <definedName name="VAS007_F_GeriamojoVandensRuosimasTiesiogiaiTukstLtZeme" localSheetId="4">'Forma 7'!$R$17</definedName>
    <definedName name="VAS007_F_IlgalaikioTurtoTiesiogiaiIsViso" localSheetId="4">'Forma 7'!$S$13</definedName>
    <definedName name="VAS007_F_IlgalaikioTurtoTiesiogiaiTukstLtKiti" localSheetId="4">'Forma 7'!$N$13</definedName>
    <definedName name="VAS007_F_IlgalaikioTurtoTiesiogiaiTukstLtMasinos" localSheetId="4">'Forma 7'!$J$13</definedName>
    <definedName name="VAS007_F_IlgalaikioTurtoTiesiogiaiTukstLtNematerialus" localSheetId="4">'Forma 7'!$P$13</definedName>
    <definedName name="VAS007_F_IlgalaikioTurtoTiesiogiaiTukstLtPastatai" localSheetId="4">'Forma 7'!$D$13</definedName>
    <definedName name="VAS007_F_IlgalaikioTurtoTiesiogiaiTukstLtStatiniai" localSheetId="4">'Forma 7'!$F$13</definedName>
    <definedName name="VAS007_F_IlgalaikioTurtoTiesiogiaiTukstLtTransporto" localSheetId="4">'Forma 7'!$L$13</definedName>
    <definedName name="VAS007_F_IlgalaikioTurtoTiesiogiaiTukstLtZeme" localSheetId="4">'Forma 7'!$R$13</definedName>
    <definedName name="VAS007_F_IlgalaikioTurtoTiesiogiaiVandentiekioIrNuoteku" localSheetId="4">'Forma 7'!$H$13</definedName>
    <definedName name="VAS007_F_KitaNereguliuojamaVeiklaBendrosiosIsViso" localSheetId="4">'Forma 7'!$S$56</definedName>
    <definedName name="VAS007_F_KitaNereguliuojamaVeiklaBendrosiosProcKiti" localSheetId="4">'Forma 7'!$M$56</definedName>
    <definedName name="VAS007_F_KitaNereguliuojamaVeiklaBendrosiosProcMasinos" localSheetId="4">'Forma 7'!$I$56</definedName>
    <definedName name="VAS007_F_KitaNereguliuojamaVeiklaBendrosiosProcNematerialus" localSheetId="4">'Forma 7'!$O$56</definedName>
    <definedName name="VAS007_F_KitaNereguliuojamaVeiklaBendrosiosProcPastatai" localSheetId="4">'Forma 7'!$C$56</definedName>
    <definedName name="VAS007_F_KitaNereguliuojamaVeiklaBendrosiosProcStatiniai" localSheetId="4">'Forma 7'!$E$56</definedName>
    <definedName name="VAS007_F_KitaNereguliuojamaVeiklaBendrosiosProcTransporto" localSheetId="4">'Forma 7'!$K$56</definedName>
    <definedName name="VAS007_F_KitaNereguliuojamaVeiklaBendrosiosProcZeme" localSheetId="4">'Forma 7'!$Q$56</definedName>
    <definedName name="VAS007_F_KitaNereguliuojamaVeiklaBendrosiosTukstLtKiti" localSheetId="4">'Forma 7'!$N$56</definedName>
    <definedName name="VAS007_F_KitaNereguliuojamaVeiklaBendrosiosTukstLtMasinos" localSheetId="4">'Forma 7'!$J$56</definedName>
    <definedName name="VAS007_F_KitaNereguliuojamaVeiklaBendrosiosTukstLtNematerialus" localSheetId="4">'Forma 7'!$P$56</definedName>
    <definedName name="VAS007_F_KitaNereguliuojamaVeiklaBendrosiosTukstLtPastatai" localSheetId="4">'Forma 7'!$D$56</definedName>
    <definedName name="VAS007_F_KitaNereguliuojamaVeiklaBendrosiosTukstLtStatiniai" localSheetId="4">'Forma 7'!$F$56</definedName>
    <definedName name="VAS007_F_KitaNereguliuojamaVeiklaBendrosiosTukstLtTransporto" localSheetId="4">'Forma 7'!$L$56</definedName>
    <definedName name="VAS007_F_KitaNereguliuojamaVeiklaBendrosiosTukstLtZeme" localSheetId="4">'Forma 7'!$R$56</definedName>
    <definedName name="VAS007_F_KitaNereguliuojamaVeiklaIlgalaikiamIsViso" localSheetId="4">'Forma 7'!$S$70</definedName>
    <definedName name="VAS007_F_KitaNereguliuojamaVeiklaIlgalaikiamTukstLtKiti" localSheetId="4">'Forma 7'!$N$70</definedName>
    <definedName name="VAS007_F_KitaNereguliuojamaVeiklaIlgalaikiamTukstLtMasinos" localSheetId="4">'Forma 7'!$J$70</definedName>
    <definedName name="VAS007_F_KitaNereguliuojamaVeiklaIlgalaikiamTukstLtNematerialus" localSheetId="4">'Forma 7'!$P$70</definedName>
    <definedName name="VAS007_F_KitaNereguliuojamaVeiklaIlgalaikiamTukstLtPastatai" localSheetId="4">'Forma 7'!$D$70</definedName>
    <definedName name="VAS007_F_KitaNereguliuojamaVeiklaIlgalaikiamTukstLtStatiniai" localSheetId="4">'Forma 7'!$F$70</definedName>
    <definedName name="VAS007_F_KitaNereguliuojamaVeiklaIlgalaikiamTukstLtTransporto" localSheetId="4">'Forma 7'!$L$70</definedName>
    <definedName name="VAS007_F_KitaNereguliuojamaVeiklaIlgalaikiamTukstLtZeme" localSheetId="4">'Forma 7'!$R$70</definedName>
    <definedName name="VAS007_F_KitaNereguliuojamaVeiklaIlgalaikiamVandentiekioIrNuoteku" localSheetId="4">'Forma 7'!$H$70</definedName>
    <definedName name="VAS007_F_KitaNereguliuojamaVeiklaNetiesioginesIsViso" localSheetId="4">'Forma 7'!$S$41</definedName>
    <definedName name="VAS007_F_KitaNereguliuojamaVeiklaNetiesioginesProcKiti" localSheetId="4">'Forma 7'!$M$41</definedName>
    <definedName name="VAS007_F_KitaNereguliuojamaVeiklaNetiesioginesProcMasinos" localSheetId="4">'Forma 7'!$I$41</definedName>
    <definedName name="VAS007_F_KitaNereguliuojamaVeiklaNetiesioginesProcNematerialus" localSheetId="4">'Forma 7'!$O$41</definedName>
    <definedName name="VAS007_F_KitaNereguliuojamaVeiklaNetiesioginesProcPastatai" localSheetId="4">'Forma 7'!$C$41</definedName>
    <definedName name="VAS007_F_KitaNereguliuojamaVeiklaNetiesioginesProcStatiniai" localSheetId="4">'Forma 7'!$E$41</definedName>
    <definedName name="VAS007_F_KitaNereguliuojamaVeiklaNetiesioginesProcTransporto" localSheetId="4">'Forma 7'!$K$41</definedName>
    <definedName name="VAS007_F_KitaNereguliuojamaVeiklaNetiesioginesProcZeme" localSheetId="4">'Forma 7'!$Q$41</definedName>
    <definedName name="VAS007_F_KitaNereguliuojamaVeiklaNetiesioginesTukstLtKiti" localSheetId="4">'Forma 7'!$N$41</definedName>
    <definedName name="VAS007_F_KitaNereguliuojamaVeiklaNetiesioginesTukstLtMasinos" localSheetId="4">'Forma 7'!$J$41</definedName>
    <definedName name="VAS007_F_KitaNereguliuojamaVeiklaNetiesioginesTukstLtNematerialus" localSheetId="4">'Forma 7'!$P$41</definedName>
    <definedName name="VAS007_F_KitaNereguliuojamaVeiklaNetiesioginesTukstLtPastatai" localSheetId="4">'Forma 7'!$D$41</definedName>
    <definedName name="VAS007_F_KitaNereguliuojamaVeiklaNetiesioginesTukstLtStatiniai" localSheetId="4">'Forma 7'!$F$41</definedName>
    <definedName name="VAS007_F_KitaNereguliuojamaVeiklaNetiesioginesTukstLtTransporto" localSheetId="4">'Forma 7'!$L$41</definedName>
    <definedName name="VAS007_F_KitaNereguliuojamaVeiklaNetiesioginesTukstLtZeme" localSheetId="4">'Forma 7'!$R$41</definedName>
    <definedName name="VAS007_F_KitaNereguliuojamaVeiklaTiesiogiaiIsViso" localSheetId="4">'Forma 7'!$S$26</definedName>
    <definedName name="VAS007_F_KitaNereguliuojamaVeiklaTiesiogiaiTukstLtKiti" localSheetId="4">'Forma 7'!$N$26</definedName>
    <definedName name="VAS007_F_KitaNereguliuojamaVeiklaTiesiogiaiTukstLtMasinos" localSheetId="4">'Forma 7'!$J$26</definedName>
    <definedName name="VAS007_F_KitaNereguliuojamaVeiklaTiesiogiaiTukstLtNematerialus" localSheetId="4">'Forma 7'!$P$26</definedName>
    <definedName name="VAS007_F_KitaNereguliuojamaVeiklaTiesiogiaiTukstLtPastatai" localSheetId="4">'Forma 7'!$D$26</definedName>
    <definedName name="VAS007_F_KitaNereguliuojamaVeiklaTiesiogiaiTukstLtStatiniai" localSheetId="4">'Forma 7'!$F$26</definedName>
    <definedName name="VAS007_F_KitaNereguliuojamaVeiklaTiesiogiaiTukstLtTransporto" localSheetId="4">'Forma 7'!$L$26</definedName>
    <definedName name="VAS007_F_KitaNereguliuojamaVeiklaTiesiogiaiTukstLtZeme" localSheetId="4">'Forma 7'!$R$26</definedName>
    <definedName name="VAS007_F_KitaNereguliuojamaVeiklaTiesiogiaiVandentiekioIrNuoteku" localSheetId="4">'Forma 7'!$H$26</definedName>
    <definedName name="VAS007_F_KitaReguliuojamaVeiklaBendrosiosIsViso" localSheetId="4">'Forma 7'!$S$55</definedName>
    <definedName name="VAS007_F_KitaReguliuojamaVeiklaBendrosiosProcKiti" localSheetId="4">'Forma 7'!$M$55</definedName>
    <definedName name="VAS007_F_KitaReguliuojamaVeiklaBendrosiosProcMasinos" localSheetId="4">'Forma 7'!$I$55</definedName>
    <definedName name="VAS007_F_KitaReguliuojamaVeiklaBendrosiosProcNematerialus" localSheetId="4">'Forma 7'!$O$55</definedName>
    <definedName name="VAS007_F_KitaReguliuojamaVeiklaBendrosiosProcPastatai" localSheetId="4">'Forma 7'!$C$55</definedName>
    <definedName name="VAS007_F_KitaReguliuojamaVeiklaBendrosiosProcStatiniai" localSheetId="4">'Forma 7'!$E$55</definedName>
    <definedName name="VAS007_F_KitaReguliuojamaVeiklaBendrosiosProcTransporto" localSheetId="4">'Forma 7'!$K$55</definedName>
    <definedName name="VAS007_F_KitaReguliuojamaVeiklaBendrosiosProcZeme" localSheetId="4">'Forma 7'!$Q$55</definedName>
    <definedName name="VAS007_F_KitaReguliuojamaVeiklaBendrosiosTukstLtKiti" localSheetId="4">'Forma 7'!$N$55</definedName>
    <definedName name="VAS007_F_KitaReguliuojamaVeiklaBendrosiosTukstLtMasinos" localSheetId="4">'Forma 7'!$J$55</definedName>
    <definedName name="VAS007_F_KitaReguliuojamaVeiklaBendrosiosTukstLtNematerialus" localSheetId="4">'Forma 7'!$P$55</definedName>
    <definedName name="VAS007_F_KitaReguliuojamaVeiklaBendrosiosTukstLtPastatai" localSheetId="4">'Forma 7'!$D$55</definedName>
    <definedName name="VAS007_F_KitaReguliuojamaVeiklaBendrosiosTukstLtStatiniai" localSheetId="4">'Forma 7'!$F$55</definedName>
    <definedName name="VAS007_F_KitaReguliuojamaVeiklaBendrosiosTukstLtTransporto" localSheetId="4">'Forma 7'!$L$55</definedName>
    <definedName name="VAS007_F_KitaReguliuojamaVeiklaBendrosiosTukstLtZeme" localSheetId="4">'Forma 7'!$R$55</definedName>
    <definedName name="VAS007_F_KitaReguliuojamaVeiklaIlgalaikiamIsViso" localSheetId="4">'Forma 7'!$S$69</definedName>
    <definedName name="VAS007_F_KitaReguliuojamaVeiklaIlgalaikiamTukstLtKiti" localSheetId="4">'Forma 7'!$N$69</definedName>
    <definedName name="VAS007_F_KitaReguliuojamaVeiklaIlgalaikiamTukstLtMasinos" localSheetId="4">'Forma 7'!$J$69</definedName>
    <definedName name="VAS007_F_KitaReguliuojamaVeiklaIlgalaikiamTukstLtNematerialus" localSheetId="4">'Forma 7'!$P$69</definedName>
    <definedName name="VAS007_F_KitaReguliuojamaVeiklaIlgalaikiamTukstLtPastatai" localSheetId="4">'Forma 7'!$D$69</definedName>
    <definedName name="VAS007_F_KitaReguliuojamaVeiklaIlgalaikiamTukstLtStatiniai" localSheetId="4">'Forma 7'!$F$69</definedName>
    <definedName name="VAS007_F_KitaReguliuojamaVeiklaIlgalaikiamTukstLtTransporto" localSheetId="4">'Forma 7'!$L$69</definedName>
    <definedName name="VAS007_F_KitaReguliuojamaVeiklaIlgalaikiamTukstLtZeme" localSheetId="4">'Forma 7'!$R$69</definedName>
    <definedName name="VAS007_F_KitaReguliuojamaVeiklaIlgalaikiamVandentiekioIrNuoteku" localSheetId="4">'Forma 7'!$H$69</definedName>
    <definedName name="VAS007_F_KitaReguliuojamaVeiklaNetiesioginesIsViso" localSheetId="4">'Forma 7'!$S$40</definedName>
    <definedName name="VAS007_F_KitaReguliuojamaVeiklaNetiesioginesProcKiti" localSheetId="4">'Forma 7'!$M$40</definedName>
    <definedName name="VAS007_F_KitaReguliuojamaVeiklaNetiesioginesProcMasinos" localSheetId="4">'Forma 7'!$I$40</definedName>
    <definedName name="VAS007_F_KitaReguliuojamaVeiklaNetiesioginesProcNematerialus" localSheetId="4">'Forma 7'!$O$40</definedName>
    <definedName name="VAS007_F_KitaReguliuojamaVeiklaNetiesioginesProcPastatai" localSheetId="4">'Forma 7'!$C$40</definedName>
    <definedName name="VAS007_F_KitaReguliuojamaVeiklaNetiesioginesProcStatiniai" localSheetId="4">'Forma 7'!$E$40</definedName>
    <definedName name="VAS007_F_KitaReguliuojamaVeiklaNetiesioginesProcTransporto" localSheetId="4">'Forma 7'!$K$40</definedName>
    <definedName name="VAS007_F_KitaReguliuojamaVeiklaNetiesioginesProcZeme" localSheetId="4">'Forma 7'!$Q$40</definedName>
    <definedName name="VAS007_F_KitaReguliuojamaVeiklaNetiesioginesTukstLtKiti" localSheetId="4">'Forma 7'!$N$40</definedName>
    <definedName name="VAS007_F_KitaReguliuojamaVeiklaNetiesioginesTukstLtMasinos" localSheetId="4">'Forma 7'!$J$40</definedName>
    <definedName name="VAS007_F_KitaReguliuojamaVeiklaNetiesioginesTukstLtNematerialus" localSheetId="4">'Forma 7'!$P$40</definedName>
    <definedName name="VAS007_F_KitaReguliuojamaVeiklaNetiesioginesTukstLtPastatai" localSheetId="4">'Forma 7'!$D$40</definedName>
    <definedName name="VAS007_F_KitaReguliuojamaVeiklaNetiesioginesTukstLtStatiniai" localSheetId="4">'Forma 7'!$F$40</definedName>
    <definedName name="VAS007_F_KitaReguliuojamaVeiklaNetiesioginesTukstLtTransporto" localSheetId="4">'Forma 7'!$L$40</definedName>
    <definedName name="VAS007_F_KitaReguliuojamaVeiklaNetiesioginesTukstLtZeme" localSheetId="4">'Forma 7'!$R$40</definedName>
    <definedName name="VAS007_F_KitaReguliuojamaVeiklaTiesiogiaiIsViso" localSheetId="4">'Forma 7'!$S$25</definedName>
    <definedName name="VAS007_F_KitaReguliuojamaVeiklaTiesiogiaiTukstLtKiti" localSheetId="4">'Forma 7'!$N$25</definedName>
    <definedName name="VAS007_F_KitaReguliuojamaVeiklaTiesiogiaiTukstLtMasinos" localSheetId="4">'Forma 7'!$J$25</definedName>
    <definedName name="VAS007_F_KitaReguliuojamaVeiklaTiesiogiaiTukstLtNematerialus" localSheetId="4">'Forma 7'!$P$25</definedName>
    <definedName name="VAS007_F_KitaReguliuojamaVeiklaTiesiogiaiTukstLtPastatai" localSheetId="4">'Forma 7'!$D$25</definedName>
    <definedName name="VAS007_F_KitaReguliuojamaVeiklaTiesiogiaiTukstLtStatiniai" localSheetId="4">'Forma 7'!$F$25</definedName>
    <definedName name="VAS007_F_KitaReguliuojamaVeiklaTiesiogiaiTukstLtTransporto" localSheetId="4">'Forma 7'!$L$25</definedName>
    <definedName name="VAS007_F_KitaReguliuojamaVeiklaTiesiogiaiTukstLtZeme" localSheetId="4">'Forma 7'!$R$25</definedName>
    <definedName name="VAS007_F_KitaReguliuojamaVeiklaTiesiogiaiVandentiekioIrNuoteku" localSheetId="4">'Forma 7'!$H$25</definedName>
    <definedName name="VAS007_F_KriterijausPavadinimasProcKiti" localSheetId="4">'Forma 7'!$M$28</definedName>
    <definedName name="VAS007_F_KriterijausPavadinimasProcMasinos" localSheetId="4">'Forma 7'!$I$28</definedName>
    <definedName name="VAS007_F_KriterijausPavadinimasProcNematerialus" localSheetId="4">'Forma 7'!$O$28</definedName>
    <definedName name="VAS007_F_KriterijausPavadinimasProcPastatai" localSheetId="4">'Forma 7'!$C$28</definedName>
    <definedName name="VAS007_F_KriterijausPavadinimasProcStatiniai" localSheetId="4">'Forma 7'!$E$28</definedName>
    <definedName name="VAS007_F_KriterijausPavadinimasProcTransporto" localSheetId="4">'Forma 7'!$K$28</definedName>
    <definedName name="VAS007_F_KriterijausPavadinimasProcZeme" localSheetId="4">'Forma 7'!$Q$28</definedName>
    <definedName name="VAS007_F_NereguliuojamamIlgalaikiamTurtuiIsViso" localSheetId="4">'Forma 7'!$S$68</definedName>
    <definedName name="VAS007_F_NereguliuojamamIlgalaikiamTurtuiPriskirtaBendrosiosIsViso" localSheetId="4">'Forma 7'!$S$54</definedName>
    <definedName name="VAS007_F_NereguliuojamamIlgalaikiamTurtuiPriskirtaBendrosiosProcKiti" localSheetId="4">'Forma 7'!$M$54</definedName>
    <definedName name="VAS007_F_NereguliuojamamIlgalaikiamTurtuiPriskirtaBendrosiosProcMasinos" localSheetId="4">'Forma 7'!$I$54</definedName>
    <definedName name="VAS007_F_NereguliuojamamIlgalaikiamTurtuiPriskirtaBendrosiosProcNematerialus" localSheetId="4">'Forma 7'!$O$54</definedName>
    <definedName name="VAS007_F_NereguliuojamamIlgalaikiamTurtuiPriskirtaBendrosiosProcPastatai" localSheetId="4">'Forma 7'!$C$54</definedName>
    <definedName name="VAS007_F_NereguliuojamamIlgalaikiamTurtuiPriskirtaBendrosiosProcStatiniai" localSheetId="4">'Forma 7'!$E$54</definedName>
    <definedName name="VAS007_F_NereguliuojamamIlgalaikiamTurtuiPriskirtaBendrosiosProcTransporto" localSheetId="4">'Forma 7'!$K$54</definedName>
    <definedName name="VAS007_F_NereguliuojamamIlgalaikiamTurtuiPriskirtaBendrosiosProcZeme" localSheetId="4">'Forma 7'!$Q$54</definedName>
    <definedName name="VAS007_F_NereguliuojamamIlgalaikiamTurtuiPriskirtaBendrosiosTukstLtKiti" localSheetId="4">'Forma 7'!$N$54</definedName>
    <definedName name="VAS007_F_NereguliuojamamIlgalaikiamTurtuiPriskirtaBendrosiosTukstLtMasinos" localSheetId="4">'Forma 7'!$J$54</definedName>
    <definedName name="VAS007_F_NereguliuojamamIlgalaikiamTurtuiPriskirtaBendrosiosTukstLtNematerialus" localSheetId="4">'Forma 7'!$P$54</definedName>
    <definedName name="VAS007_F_NereguliuojamamIlgalaikiamTurtuiPriskirtaBendrosiosTukstLtPastatai" localSheetId="4">'Forma 7'!$D$54</definedName>
    <definedName name="VAS007_F_NereguliuojamamIlgalaikiamTurtuiPriskirtaBendrosiosTukstLtStatiniai" localSheetId="4">'Forma 7'!$F$54</definedName>
    <definedName name="VAS007_F_NereguliuojamamIlgalaikiamTurtuiPriskirtaBendrosiosTukstLtTransporto" localSheetId="4">'Forma 7'!$L$54</definedName>
    <definedName name="VAS007_F_NereguliuojamamIlgalaikiamTurtuiPriskirtaBendrosiosTukstLtZeme" localSheetId="4">'Forma 7'!$R$54</definedName>
    <definedName name="VAS007_F_NereguliuojamamIlgalaikiamTurtuiPriskirtaNetiesioginesIsViso" localSheetId="4">'Forma 7'!$S$39</definedName>
    <definedName name="VAS007_F_NereguliuojamamIlgalaikiamTurtuiPriskirtaNetiesioginesProcKiti" localSheetId="4">'Forma 7'!$M$39</definedName>
    <definedName name="VAS007_F_NereguliuojamamIlgalaikiamTurtuiPriskirtaNetiesioginesProcMasinos" localSheetId="4">'Forma 7'!$I$39</definedName>
    <definedName name="VAS007_F_NereguliuojamamIlgalaikiamTurtuiPriskirtaNetiesioginesProcNematerialus" localSheetId="4">'Forma 7'!$O$39</definedName>
    <definedName name="VAS007_F_NereguliuojamamIlgalaikiamTurtuiPriskirtaNetiesioginesProcPastatai" localSheetId="4">'Forma 7'!$C$39</definedName>
    <definedName name="VAS007_F_NereguliuojamamIlgalaikiamTurtuiPriskirtaNetiesioginesProcStatiniai" localSheetId="4">'Forma 7'!$E$39</definedName>
    <definedName name="VAS007_F_NereguliuojamamIlgalaikiamTurtuiPriskirtaNetiesioginesProcTransporto" localSheetId="4">'Forma 7'!$K$39</definedName>
    <definedName name="VAS007_F_NereguliuojamamIlgalaikiamTurtuiPriskirtaNetiesioginesProcZeme" localSheetId="4">'Forma 7'!$Q$39</definedName>
    <definedName name="VAS007_F_NereguliuojamamIlgalaikiamTurtuiPriskirtaNetiesioginesTukstLtKiti" localSheetId="4">'Forma 7'!$N$39</definedName>
    <definedName name="VAS007_F_NereguliuojamamIlgalaikiamTurtuiPriskirtaNetiesioginesTukstLtMasinos" localSheetId="4">'Forma 7'!$J$39</definedName>
    <definedName name="VAS007_F_NereguliuojamamIlgalaikiamTurtuiPriskirtaNetiesioginesTukstLtNematerialus" localSheetId="4">'Forma 7'!$P$39</definedName>
    <definedName name="VAS007_F_NereguliuojamamIlgalaikiamTurtuiPriskirtaNetiesioginesTukstLtPastatai" localSheetId="4">'Forma 7'!$D$39</definedName>
    <definedName name="VAS007_F_NereguliuojamamIlgalaikiamTurtuiPriskirtaNetiesioginesTukstLtStatiniai" localSheetId="4">'Forma 7'!$F$39</definedName>
    <definedName name="VAS007_F_NereguliuojamamIlgalaikiamTurtuiPriskirtaNetiesioginesTukstLtTransporto" localSheetId="4">'Forma 7'!$L$39</definedName>
    <definedName name="VAS007_F_NereguliuojamamIlgalaikiamTurtuiPriskirtaNetiesioginesTukstLtZeme" localSheetId="4">'Forma 7'!$R$39</definedName>
    <definedName name="VAS007_F_NereguliuojamamIlgalaikiamTurtuiTukstLtKiti" localSheetId="4">'Forma 7'!$N$68</definedName>
    <definedName name="VAS007_F_NereguliuojamamIlgalaikiamTurtuiTukstLtMasinos" localSheetId="4">'Forma 7'!$J$68</definedName>
    <definedName name="VAS007_F_NereguliuojamamIlgalaikiamTurtuiTukstLtNematerialus" localSheetId="4">'Forma 7'!$P$68</definedName>
    <definedName name="VAS007_F_NereguliuojamamIlgalaikiamTurtuiTukstLtPastatai" localSheetId="4">'Forma 7'!$D$68</definedName>
    <definedName name="VAS007_F_NereguliuojamamIlgalaikiamTurtuiTukstLtStatiniai" localSheetId="4">'Forma 7'!$F$68</definedName>
    <definedName name="VAS007_F_NereguliuojamamIlgalaikiamTurtuiTukstLtTransporto" localSheetId="4">'Forma 7'!$L$68</definedName>
    <definedName name="VAS007_F_NereguliuojamamIlgalaikiamTurtuiTukstLtZeme" localSheetId="4">'Forma 7'!$R$68</definedName>
    <definedName name="VAS007_F_NereguliuojamamIlgalaikiamTurtuiVandentiekioIrNuoteku" localSheetId="4">'Forma 7'!$H$68</definedName>
    <definedName name="VAS007_F_NereguliuojamoIlgalaikioTurtoIsViso" localSheetId="4">'Forma 7'!$S$24</definedName>
    <definedName name="VAS007_F_NereguliuojamoIlgalaikioTurtoTukstLtKiti" localSheetId="4">'Forma 7'!$N$24</definedName>
    <definedName name="VAS007_F_NereguliuojamoIlgalaikioTurtoTukstLtMasinos" localSheetId="4">'Forma 7'!$J$24</definedName>
    <definedName name="VAS007_F_NereguliuojamoIlgalaikioTurtoTukstLtNematerialus" localSheetId="4">'Forma 7'!$P$24</definedName>
    <definedName name="VAS007_F_NereguliuojamoIlgalaikioTurtoTukstLtPastatai" localSheetId="4">'Forma 7'!$D$24</definedName>
    <definedName name="VAS007_F_NereguliuojamoIlgalaikioTurtoTukstLtStatiniai" localSheetId="4">'Forma 7'!$F$24</definedName>
    <definedName name="VAS007_F_NereguliuojamoIlgalaikioTurtoTukstLtTransporto" localSheetId="4">'Forma 7'!$L$24</definedName>
    <definedName name="VAS007_F_NereguliuojamoIlgalaikioTurtoTukstLtZeme" localSheetId="4">'Forma 7'!$R$24</definedName>
    <definedName name="VAS007_F_NereguliuojamoIlgalaikioTurtoVandentiekioIrNuoteku" localSheetId="4">'Forma 7'!$H$24</definedName>
    <definedName name="VAS007_F_NetiesioginesVeiklosTurtoIsViso" localSheetId="4">'Forma 7'!$S$27</definedName>
    <definedName name="VAS007_F_NetiesioginesVeiklosTurtoProcKiti" localSheetId="4">'Forma 7'!$M$27</definedName>
    <definedName name="VAS007_F_NetiesioginesVeiklosTurtoProcMasinos" localSheetId="4">'Forma 7'!$I$27</definedName>
    <definedName name="VAS007_F_NetiesioginesVeiklosTurtoProcNematerialus" localSheetId="4">'Forma 7'!$O$27</definedName>
    <definedName name="VAS007_F_NetiesioginesVeiklosTurtoProcPastatai" localSheetId="4">'Forma 7'!$C$27</definedName>
    <definedName name="VAS007_F_NetiesioginesVeiklosTurtoProcStatiniai" localSheetId="4">'Forma 7'!$E$27</definedName>
    <definedName name="VAS007_F_NetiesioginesVeiklosTurtoProcTransporto" localSheetId="4">'Forma 7'!$K$27</definedName>
    <definedName name="VAS007_F_NetiesioginesVeiklosTurtoProcZeme" localSheetId="4">'Forma 7'!$Q$27</definedName>
    <definedName name="VAS007_F_NetiesioginesVeiklosTurtoTukstLtKiti" localSheetId="4">'Forma 7'!$N$27</definedName>
    <definedName name="VAS007_F_NetiesioginesVeiklosTurtoTukstLtMasinos" localSheetId="4">'Forma 7'!$J$27</definedName>
    <definedName name="VAS007_F_NetiesioginesVeiklosTurtoTukstLtNematerialus" localSheetId="4">'Forma 7'!$P$27</definedName>
    <definedName name="VAS007_F_NetiesioginesVeiklosTurtoTukstLtPastatai" localSheetId="4">'Forma 7'!$D$27</definedName>
    <definedName name="VAS007_F_NetiesioginesVeiklosTurtoTukstLtStatiniai" localSheetId="4">'Forma 7'!$F$27</definedName>
    <definedName name="VAS007_F_NetiesioginesVeiklosTurtoTukstLtTransporto" localSheetId="4">'Forma 7'!$L$27</definedName>
    <definedName name="VAS007_F_NetiesioginesVeiklosTurtoTukstLtZeme" localSheetId="4">'Forma 7'!$R$27</definedName>
    <definedName name="VAS007_F_NuotekuDumbloTvarkymasBendrosiosIsViso" localSheetId="4">'Forma 7'!$S$51</definedName>
    <definedName name="VAS007_F_NuotekuDumbloTvarkymasBendrosiosProcKiti" localSheetId="4">'Forma 7'!$M$51</definedName>
    <definedName name="VAS007_F_NuotekuDumbloTvarkymasBendrosiosProcMasinos" localSheetId="4">'Forma 7'!$I$51</definedName>
    <definedName name="VAS007_F_NuotekuDumbloTvarkymasBendrosiosProcNematerialus" localSheetId="4">'Forma 7'!$O$51</definedName>
    <definedName name="VAS007_F_NuotekuDumbloTvarkymasBendrosiosProcPastatai" localSheetId="4">'Forma 7'!$C$51</definedName>
    <definedName name="VAS007_F_NuotekuDumbloTvarkymasBendrosiosProcStatiniai" localSheetId="4">'Forma 7'!$E$51</definedName>
    <definedName name="VAS007_F_NuotekuDumbloTvarkymasBendrosiosProcTransporto" localSheetId="4">'Forma 7'!$K$51</definedName>
    <definedName name="VAS007_F_NuotekuDumbloTvarkymasBendrosiosProcZeme" localSheetId="4">'Forma 7'!$Q$51</definedName>
    <definedName name="VAS007_F_NuotekuDumbloTvarkymasBendrosiosTukstLtKiti" localSheetId="4">'Forma 7'!$N$51</definedName>
    <definedName name="VAS007_F_NuotekuDumbloTvarkymasBendrosiosTukstLtMasinos" localSheetId="4">'Forma 7'!$J$51</definedName>
    <definedName name="VAS007_F_NuotekuDumbloTvarkymasBendrosiosTukstLtNematerialus" localSheetId="4">'Forma 7'!$P$51</definedName>
    <definedName name="VAS007_F_NuotekuDumbloTvarkymasBendrosiosTukstLtPastatai" localSheetId="4">'Forma 7'!$D$51</definedName>
    <definedName name="VAS007_F_NuotekuDumbloTvarkymasBendrosiosTukstLtStatiniai" localSheetId="4">'Forma 7'!$F$51</definedName>
    <definedName name="VAS007_F_NuotekuDumbloTvarkymasBendrosiosTukstLtTransporto" localSheetId="4">'Forma 7'!$L$51</definedName>
    <definedName name="VAS007_F_NuotekuDumbloTvarkymasBendrosiosTukstLtZeme" localSheetId="4">'Forma 7'!$R$51</definedName>
    <definedName name="VAS007_F_NuotekuDumbloTvarkymasIlgalaikioIsViso" localSheetId="4">'Forma 7'!$S$65</definedName>
    <definedName name="VAS007_F_NuotekuDumbloTvarkymasIlgalaikioTukstLtKiti" localSheetId="4">'Forma 7'!$N$65</definedName>
    <definedName name="VAS007_F_NuotekuDumbloTvarkymasIlgalaikioTukstLtMasinos" localSheetId="4">'Forma 7'!$J$65</definedName>
    <definedName name="VAS007_F_NuotekuDumbloTvarkymasIlgalaikioTukstLtNematerialus" localSheetId="4">'Forma 7'!$P$65</definedName>
    <definedName name="VAS007_F_NuotekuDumbloTvarkymasIlgalaikioTukstLtPastatai" localSheetId="4">'Forma 7'!$D$65</definedName>
    <definedName name="VAS007_F_NuotekuDumbloTvarkymasIlgalaikioTukstLtStatiniai" localSheetId="4">'Forma 7'!$F$65</definedName>
    <definedName name="VAS007_F_NuotekuDumbloTvarkymasIlgalaikioTukstLtTransporto" localSheetId="4">'Forma 7'!$L$65</definedName>
    <definedName name="VAS007_F_NuotekuDumbloTvarkymasIlgalaikioTukstLtZeme" localSheetId="4">'Forma 7'!$R$65</definedName>
    <definedName name="VAS007_F_NuotekuDumbloTvarkymasNetiesioginesIsViso" localSheetId="4">'Forma 7'!$S$36</definedName>
    <definedName name="VAS007_F_NuotekuDumbloTvarkymasNetiesioginesProcKiti" localSheetId="4">'Forma 7'!$M$36</definedName>
    <definedName name="VAS007_F_NuotekuDumbloTvarkymasNetiesioginesProcMasinos" localSheetId="4">'Forma 7'!$I$36</definedName>
    <definedName name="VAS007_F_NuotekuDumbloTvarkymasNetiesioginesProcNematerialus" localSheetId="4">'Forma 7'!$O$36</definedName>
    <definedName name="VAS007_F_NuotekuDumbloTvarkymasNetiesioginesProcPastatai" localSheetId="4">'Forma 7'!$C$36</definedName>
    <definedName name="VAS007_F_NuotekuDumbloTvarkymasNetiesioginesProcStatiniai" localSheetId="4">'Forma 7'!$E$36</definedName>
    <definedName name="VAS007_F_NuotekuDumbloTvarkymasNetiesioginesProcTransporto" localSheetId="4">'Forma 7'!$K$36</definedName>
    <definedName name="VAS007_F_NuotekuDumbloTvarkymasNetiesioginesProcZeme" localSheetId="4">'Forma 7'!$Q$36</definedName>
    <definedName name="VAS007_F_NuotekuDumbloTvarkymasNetiesioginesTukstLtKiti" localSheetId="4">'Forma 7'!$N$36</definedName>
    <definedName name="VAS007_F_NuotekuDumbloTvarkymasNetiesioginesTukstLtMasinos" localSheetId="4">'Forma 7'!$J$36</definedName>
    <definedName name="VAS007_F_NuotekuDumbloTvarkymasNetiesioginesTukstLtNematerialus" localSheetId="4">'Forma 7'!$P$36</definedName>
    <definedName name="VAS007_F_NuotekuDumbloTvarkymasNetiesioginesTukstLtPastatai" localSheetId="4">'Forma 7'!$D$36</definedName>
    <definedName name="VAS007_F_NuotekuDumbloTvarkymasNetiesioginesTukstLtStatiniai" localSheetId="4">'Forma 7'!$F$36</definedName>
    <definedName name="VAS007_F_NuotekuDumbloTvarkymasNetiesioginesTukstLtTransporto" localSheetId="4">'Forma 7'!$L$36</definedName>
    <definedName name="VAS007_F_NuotekuDumbloTvarkymasNetiesioginesTukstLtZeme" localSheetId="4">'Forma 7'!$R$36</definedName>
    <definedName name="VAS007_F_NuotekuDumbloTvarkymasTiesiogiaiIsViso" localSheetId="4">'Forma 7'!$S$21</definedName>
    <definedName name="VAS007_F_NuotekuDumbloTvarkymasTiesiogiaiTukstLtKiti" localSheetId="4">'Forma 7'!$N$21</definedName>
    <definedName name="VAS007_F_NuotekuDumbloTvarkymasTiesiogiaiTukstLtMasinos" localSheetId="4">'Forma 7'!$J$21</definedName>
    <definedName name="VAS007_F_NuotekuDumbloTvarkymasTiesiogiaiTukstLtNematerialus" localSheetId="4">'Forma 7'!$P$21</definedName>
    <definedName name="VAS007_F_NuotekuDumbloTvarkymasTiesiogiaiTukstLtPastatai" localSheetId="4">'Forma 7'!$D$21</definedName>
    <definedName name="VAS007_F_NuotekuDumbloTvarkymasTiesiogiaiTukstLtStatiniai" localSheetId="4">'Forma 7'!$F$21</definedName>
    <definedName name="VAS007_F_NuotekuDumbloTvarkymasTiesiogiaiTukstLtTransporto" localSheetId="4">'Forma 7'!$L$21</definedName>
    <definedName name="VAS007_F_NuotekuDumbloTvarkymasTiesiogiaiTukstLtZeme" localSheetId="4">'Forma 7'!$R$21</definedName>
    <definedName name="VAS007_F_NuotekuSurinkimasBendrosiosIsViso" localSheetId="4">'Forma 7'!$S$49</definedName>
    <definedName name="VAS007_F_NuotekuSurinkimasBendrosiosProcKiti" localSheetId="4">'Forma 7'!$M$49</definedName>
    <definedName name="VAS007_F_NuotekuSurinkimasBendrosiosProcMasinos" localSheetId="4">'Forma 7'!$I$49</definedName>
    <definedName name="VAS007_F_NuotekuSurinkimasBendrosiosProcNematerialus" localSheetId="4">'Forma 7'!$O$49</definedName>
    <definedName name="VAS007_F_NuotekuSurinkimasBendrosiosProcPastatai" localSheetId="4">'Forma 7'!$C$49</definedName>
    <definedName name="VAS007_F_NuotekuSurinkimasBendrosiosProcStatiniai" localSheetId="4">'Forma 7'!$E$49</definedName>
    <definedName name="VAS007_F_NuotekuSurinkimasBendrosiosProcTransporto" localSheetId="4">'Forma 7'!$K$49</definedName>
    <definedName name="VAS007_F_NuotekuSurinkimasBendrosiosProcZeme" localSheetId="4">'Forma 7'!$Q$49</definedName>
    <definedName name="VAS007_F_NuotekuSurinkimasBendrosiosTukstLtKiti" localSheetId="4">'Forma 7'!$N$49</definedName>
    <definedName name="VAS007_F_NuotekuSurinkimasBendrosiosTukstLtMasinos" localSheetId="4">'Forma 7'!$J$49</definedName>
    <definedName name="VAS007_F_NuotekuSurinkimasBendrosiosTukstLtNematerialus" localSheetId="4">'Forma 7'!$P$49</definedName>
    <definedName name="VAS007_F_NuotekuSurinkimasBendrosiosTukstLtPastatai" localSheetId="4">'Forma 7'!$D$49</definedName>
    <definedName name="VAS007_F_NuotekuSurinkimasBendrosiosTukstLtStatiniai" localSheetId="4">'Forma 7'!$F$49</definedName>
    <definedName name="VAS007_F_NuotekuSurinkimasBendrosiosTukstLtTransporto" localSheetId="4">'Forma 7'!$L$49</definedName>
    <definedName name="VAS007_F_NuotekuSurinkimasBendrosiosTukstLtZeme" localSheetId="4">'Forma 7'!$R$49</definedName>
    <definedName name="VAS007_F_NuotekuSurinkimasIlgalaikioIsViso" localSheetId="4">'Forma 7'!$S$63</definedName>
    <definedName name="VAS007_F_NuotekuSurinkimasIlgalaikioTukstLtKiti" localSheetId="4">'Forma 7'!$N$63</definedName>
    <definedName name="VAS007_F_NuotekuSurinkimasIlgalaikioTukstLtMasinos" localSheetId="4">'Forma 7'!$J$63</definedName>
    <definedName name="VAS007_F_NuotekuSurinkimasIlgalaikioTukstLtNematerialus" localSheetId="4">'Forma 7'!$P$63</definedName>
    <definedName name="VAS007_F_NuotekuSurinkimasIlgalaikioTukstLtPastatai" localSheetId="4">'Forma 7'!$D$63</definedName>
    <definedName name="VAS007_F_NuotekuSurinkimasIlgalaikioTukstLtStatiniai" localSheetId="4">'Forma 7'!$F$63</definedName>
    <definedName name="VAS007_F_NuotekuSurinkimasIlgalaikioTukstLtTransporto" localSheetId="4">'Forma 7'!$L$63</definedName>
    <definedName name="VAS007_F_NuotekuSurinkimasIlgalaikioTukstLtZeme" localSheetId="4">'Forma 7'!$R$63</definedName>
    <definedName name="VAS007_F_NuotekuSurinkimasIlgalaikioVandentiekioIrNuoteku" localSheetId="4">'Forma 7'!$H$63</definedName>
    <definedName name="VAS007_F_NuotekuSurinkimasNetiesioginesIsViso" localSheetId="4">'Forma 7'!$S$34</definedName>
    <definedName name="VAS007_F_NuotekuSurinkimasNetiesioginesProcKiti" localSheetId="4">'Forma 7'!$M$34</definedName>
    <definedName name="VAS007_F_NuotekuSurinkimasNetiesioginesProcMasinos" localSheetId="4">'Forma 7'!$I$34</definedName>
    <definedName name="VAS007_F_NuotekuSurinkimasNetiesioginesProcNematerialus" localSheetId="4">'Forma 7'!$O$34</definedName>
    <definedName name="VAS007_F_NuotekuSurinkimasNetiesioginesProcPastatai" localSheetId="4">'Forma 7'!$C$34</definedName>
    <definedName name="VAS007_F_NuotekuSurinkimasNetiesioginesProcStatiniai" localSheetId="4">'Forma 7'!$E$34</definedName>
    <definedName name="VAS007_F_NuotekuSurinkimasNetiesioginesProcTransporto" localSheetId="4">'Forma 7'!$K$34</definedName>
    <definedName name="VAS007_F_NuotekuSurinkimasNetiesioginesProcZeme" localSheetId="4">'Forma 7'!$Q$34</definedName>
    <definedName name="VAS007_F_NuotekuSurinkimasNetiesioginesTukstLtKiti" localSheetId="4">'Forma 7'!$N$34</definedName>
    <definedName name="VAS007_F_NuotekuSurinkimasNetiesioginesTukstLtMasinos" localSheetId="4">'Forma 7'!$J$34</definedName>
    <definedName name="VAS007_F_NuotekuSurinkimasNetiesioginesTukstLtNematerialus" localSheetId="4">'Forma 7'!$P$34</definedName>
    <definedName name="VAS007_F_NuotekuSurinkimasNetiesioginesTukstLtPastatai" localSheetId="4">'Forma 7'!$D$34</definedName>
    <definedName name="VAS007_F_NuotekuSurinkimasNetiesioginesTukstLtStatiniai" localSheetId="4">'Forma 7'!$F$34</definedName>
    <definedName name="VAS007_F_NuotekuSurinkimasNetiesioginesTukstLtTransporto" localSheetId="4">'Forma 7'!$L$34</definedName>
    <definedName name="VAS007_F_NuotekuSurinkimasNetiesioginesTukstLtZeme" localSheetId="4">'Forma 7'!$R$34</definedName>
    <definedName name="VAS007_F_NuotekuSurinkimasTiesiogiaiIsViso" localSheetId="4">'Forma 7'!$S$19</definedName>
    <definedName name="VAS007_F_NuotekuSurinkimasTiesiogiaiTukstLtKiti" localSheetId="4">'Forma 7'!$N$19</definedName>
    <definedName name="VAS007_F_NuotekuSurinkimasTiesiogiaiTukstLtMasinos" localSheetId="4">'Forma 7'!$J$19</definedName>
    <definedName name="VAS007_F_NuotekuSurinkimasTiesiogiaiTukstLtNematerialus" localSheetId="4">'Forma 7'!$P$19</definedName>
    <definedName name="VAS007_F_NuotekuSurinkimasTiesiogiaiTukstLtPastatai" localSheetId="4">'Forma 7'!$D$19</definedName>
    <definedName name="VAS007_F_NuotekuSurinkimasTiesiogiaiTukstLtStatiniai" localSheetId="4">'Forma 7'!$F$19</definedName>
    <definedName name="VAS007_F_NuotekuSurinkimasTiesiogiaiTukstLtTransporto" localSheetId="4">'Forma 7'!$L$19</definedName>
    <definedName name="VAS007_F_NuotekuSurinkimasTiesiogiaiTukstLtZeme" localSheetId="4">'Forma 7'!$R$19</definedName>
    <definedName name="VAS007_F_NuotekuSurinkimasTiesiogiaiVandentiekioIrNuoteku" localSheetId="4">'Forma 7'!$H$19</definedName>
    <definedName name="VAS007_F_NuotekuTransportavimasMobiliosiomisBendrosiosIsViso" localSheetId="4">'Forma 7'!$S$53</definedName>
    <definedName name="VAS007_F_NuotekuTransportavimasMobiliosiomisBendrosiosProcKiti" localSheetId="4">'Forma 7'!$M$53</definedName>
    <definedName name="VAS007_F_NuotekuTransportavimasMobiliosiomisBendrosiosProcMasinos" localSheetId="4">'Forma 7'!$I$53</definedName>
    <definedName name="VAS007_F_NuotekuTransportavimasMobiliosiomisBendrosiosProcNematerialus" localSheetId="4">'Forma 7'!$O$53</definedName>
    <definedName name="VAS007_F_NuotekuTransportavimasMobiliosiomisBendrosiosProcPastatai" localSheetId="4">'Forma 7'!$C$53</definedName>
    <definedName name="VAS007_F_NuotekuTransportavimasMobiliosiomisBendrosiosProcStatiniai" localSheetId="4">'Forma 7'!$E$53</definedName>
    <definedName name="VAS007_F_NuotekuTransportavimasMobiliosiomisBendrosiosProcTransporto" localSheetId="4">'Forma 7'!$K$53</definedName>
    <definedName name="VAS007_F_NuotekuTransportavimasMobiliosiomisBendrosiosProcZeme" localSheetId="4">'Forma 7'!$Q$53</definedName>
    <definedName name="VAS007_F_NuotekuTransportavimasMobiliosiomisBendrosiosTukstLtKiti" localSheetId="4">'Forma 7'!$N$53</definedName>
    <definedName name="VAS007_F_NuotekuTransportavimasMobiliosiomisBendrosiosTukstLtMasinos" localSheetId="4">'Forma 7'!$J$53</definedName>
    <definedName name="VAS007_F_NuotekuTransportavimasMobiliosiomisBendrosiosTukstLtNematerialus" localSheetId="4">'Forma 7'!$P$53</definedName>
    <definedName name="VAS007_F_NuotekuTransportavimasMobiliosiomisBendrosiosTukstLtPastatai" localSheetId="4">'Forma 7'!$D$53</definedName>
    <definedName name="VAS007_F_NuotekuTransportavimasMobiliosiomisBendrosiosTukstLtStatiniai" localSheetId="4">'Forma 7'!$F$53</definedName>
    <definedName name="VAS007_F_NuotekuTransportavimasMobiliosiomisBendrosiosTukstLtTransporto" localSheetId="4">'Forma 7'!$L$53</definedName>
    <definedName name="VAS007_F_NuotekuTransportavimasMobiliosiomisBendrosiosTukstLtZeme" localSheetId="4">'Forma 7'!$R$53</definedName>
    <definedName name="VAS007_F_NuotekuTransportavimasMobiliosiomisIlgalaikioIsViso" localSheetId="4">'Forma 7'!$S$67</definedName>
    <definedName name="VAS007_F_NuotekuTransportavimasMobiliosiomisIlgalaikioTukstLtKiti" localSheetId="4">'Forma 7'!$N$67</definedName>
    <definedName name="VAS007_F_NuotekuTransportavimasMobiliosiomisIlgalaikioTukstLtMasinos" localSheetId="4">'Forma 7'!$J$67</definedName>
    <definedName name="VAS007_F_NuotekuTransportavimasMobiliosiomisIlgalaikioTukstLtNematerialus" localSheetId="4">'Forma 7'!$P$67</definedName>
    <definedName name="VAS007_F_NuotekuTransportavimasMobiliosiomisIlgalaikioTukstLtPastatai" localSheetId="4">'Forma 7'!$D$67</definedName>
    <definedName name="VAS007_F_NuotekuTransportavimasMobiliosiomisIlgalaikioTukstLtStatiniai" localSheetId="4">'Forma 7'!$F$67</definedName>
    <definedName name="VAS007_F_NuotekuTransportavimasMobiliosiomisIlgalaikioTukstLtTransporto" localSheetId="4">'Forma 7'!$L$67</definedName>
    <definedName name="VAS007_F_NuotekuTransportavimasMobiliosiomisIlgalaikioTukstLtZeme" localSheetId="4">'Forma 7'!$R$67</definedName>
    <definedName name="VAS007_F_NuotekuTransportavimasMobiliosiomisNetiesioginesIsViso" localSheetId="4">'Forma 7'!$S$38</definedName>
    <definedName name="VAS007_F_NuotekuTransportavimasMobiliosiomisNetiesioginesProcKiti" localSheetId="4">'Forma 7'!$M$38</definedName>
    <definedName name="VAS007_F_NuotekuTransportavimasMobiliosiomisNetiesioginesProcMasinos" localSheetId="4">'Forma 7'!$I$38</definedName>
    <definedName name="VAS007_F_NuotekuTransportavimasMobiliosiomisNetiesioginesProcNematerialus" localSheetId="4">'Forma 7'!$O$38</definedName>
    <definedName name="VAS007_F_NuotekuTransportavimasMobiliosiomisNetiesioginesProcPastatai" localSheetId="4">'Forma 7'!$C$38</definedName>
    <definedName name="VAS007_F_NuotekuTransportavimasMobiliosiomisNetiesioginesProcStatiniai" localSheetId="4">'Forma 7'!$E$38</definedName>
    <definedName name="VAS007_F_NuotekuTransportavimasMobiliosiomisNetiesioginesProcTransporto" localSheetId="4">'Forma 7'!$K$38</definedName>
    <definedName name="VAS007_F_NuotekuTransportavimasMobiliosiomisNetiesioginesProcZeme" localSheetId="4">'Forma 7'!$Q$38</definedName>
    <definedName name="VAS007_F_NuotekuTransportavimasMobiliosiomisNetiesioginesTukstLtKiti" localSheetId="4">'Forma 7'!$N$38</definedName>
    <definedName name="VAS007_F_NuotekuTransportavimasMobiliosiomisNetiesioginesTukstLtMasinos" localSheetId="4">'Forma 7'!$J$38</definedName>
    <definedName name="VAS007_F_NuotekuTransportavimasMobiliosiomisNetiesioginesTukstLtNematerialus" localSheetId="4">'Forma 7'!$P$38</definedName>
    <definedName name="VAS007_F_NuotekuTransportavimasMobiliosiomisNetiesioginesTukstLtPastatai" localSheetId="4">'Forma 7'!$D$38</definedName>
    <definedName name="VAS007_F_NuotekuTransportavimasMobiliosiomisNetiesioginesTukstLtStatiniai" localSheetId="4">'Forma 7'!$F$38</definedName>
    <definedName name="VAS007_F_NuotekuTransportavimasMobiliosiomisNetiesioginesTukstLtTransporto" localSheetId="4">'Forma 7'!$L$38</definedName>
    <definedName name="VAS007_F_NuotekuTransportavimasMobiliosiomisNetiesioginesTukstLtZeme" localSheetId="4">'Forma 7'!$R$38</definedName>
    <definedName name="VAS007_F_NuotekuTransportavimasMobiliosiomisTiesiogiaiIsViso" localSheetId="4">'Forma 7'!$S$23</definedName>
    <definedName name="VAS007_F_NuotekuTransportavimasMobiliosiomisTiesiogiaiTukstLtKiti" localSheetId="4">'Forma 7'!$N$23</definedName>
    <definedName name="VAS007_F_NuotekuTransportavimasMobiliosiomisTiesiogiaiTukstLtMasinos" localSheetId="4">'Forma 7'!$J$23</definedName>
    <definedName name="VAS007_F_NuotekuTransportavimasMobiliosiomisTiesiogiaiTukstLtNematerialus" localSheetId="4">'Forma 7'!$P$23</definedName>
    <definedName name="VAS007_F_NuotekuTransportavimasMobiliosiomisTiesiogiaiTukstLtPastatai" localSheetId="4">'Forma 7'!$D$23</definedName>
    <definedName name="VAS007_F_NuotekuTransportavimasMobiliosiomisTiesiogiaiTukstLtStatiniai" localSheetId="4">'Forma 7'!$F$23</definedName>
    <definedName name="VAS007_F_NuotekuTransportavimasMobiliosiomisTiesiogiaiTukstLtTransporto" localSheetId="4">'Forma 7'!$L$23</definedName>
    <definedName name="VAS007_F_NuotekuTransportavimasMobiliosiomisTiesiogiaiTukstLtZeme" localSheetId="4">'Forma 7'!$R$23</definedName>
    <definedName name="VAS007_F_NuotekuValymasBendrosiosIsViso" localSheetId="4">'Forma 7'!$S$50</definedName>
    <definedName name="VAS007_F_NuotekuValymasBendrosiosProcKiti" localSheetId="4">'Forma 7'!$M$50</definedName>
    <definedName name="VAS007_F_NuotekuValymasBendrosiosProcMasinos" localSheetId="4">'Forma 7'!$I$50</definedName>
    <definedName name="VAS007_F_NuotekuValymasBendrosiosProcNematerialus" localSheetId="4">'Forma 7'!$O$50</definedName>
    <definedName name="VAS007_F_NuotekuValymasBendrosiosProcPastatai" localSheetId="4">'Forma 7'!$C$50</definedName>
    <definedName name="VAS007_F_NuotekuValymasBendrosiosProcStatiniai" localSheetId="4">'Forma 7'!$E$50</definedName>
    <definedName name="VAS007_F_NuotekuValymasBendrosiosProcTransporto" localSheetId="4">'Forma 7'!$K$50</definedName>
    <definedName name="VAS007_F_NuotekuValymasBendrosiosProcZeme" localSheetId="4">'Forma 7'!$Q$50</definedName>
    <definedName name="VAS007_F_NuotekuValymasBendrosiosTukstLtKiti" localSheetId="4">'Forma 7'!$N$50</definedName>
    <definedName name="VAS007_F_NuotekuValymasBendrosiosTukstLtMasinos" localSheetId="4">'Forma 7'!$J$50</definedName>
    <definedName name="VAS007_F_NuotekuValymasBendrosiosTukstLtNematerialus" localSheetId="4">'Forma 7'!$P$50</definedName>
    <definedName name="VAS007_F_NuotekuValymasBendrosiosTukstLtPastatai" localSheetId="4">'Forma 7'!$D$50</definedName>
    <definedName name="VAS007_F_NuotekuValymasBendrosiosTukstLtStatiniai" localSheetId="4">'Forma 7'!$F$50</definedName>
    <definedName name="VAS007_F_NuotekuValymasBendrosiosTukstLtTransporto" localSheetId="4">'Forma 7'!$L$50</definedName>
    <definedName name="VAS007_F_NuotekuValymasBendrosiosTukstLtZeme" localSheetId="4">'Forma 7'!$R$50</definedName>
    <definedName name="VAS007_F_NuotekuValymasIlgalaikioIsViso" localSheetId="4">'Forma 7'!$S$64</definedName>
    <definedName name="VAS007_F_NuotekuValymasIlgalaikioTukstLtKiti" localSheetId="4">'Forma 7'!$N$64</definedName>
    <definedName name="VAS007_F_NuotekuValymasIlgalaikioTukstLtMasinos" localSheetId="4">'Forma 7'!$J$64</definedName>
    <definedName name="VAS007_F_NuotekuValymasIlgalaikioTukstLtNematerialus" localSheetId="4">'Forma 7'!$P$64</definedName>
    <definedName name="VAS007_F_NuotekuValymasIlgalaikioTukstLtPastatai" localSheetId="4">'Forma 7'!$D$64</definedName>
    <definedName name="VAS007_F_NuotekuValymasIlgalaikioTukstLtStatiniai" localSheetId="4">'Forma 7'!$F$64</definedName>
    <definedName name="VAS007_F_NuotekuValymasIlgalaikioTukstLtTransporto" localSheetId="4">'Forma 7'!$L$64</definedName>
    <definedName name="VAS007_F_NuotekuValymasIlgalaikioTukstLtZeme" localSheetId="4">'Forma 7'!$R$64</definedName>
    <definedName name="VAS007_F_NuotekuValymasNetiesioginesIsViso" localSheetId="4">'Forma 7'!$S$35</definedName>
    <definedName name="VAS007_F_NuotekuValymasNetiesioginesProcKiti" localSheetId="4">'Forma 7'!$M$35</definedName>
    <definedName name="VAS007_F_NuotekuValymasNetiesioginesProcMasinos" localSheetId="4">'Forma 7'!$I$35</definedName>
    <definedName name="VAS007_F_NuotekuValymasNetiesioginesProcNematerialus" localSheetId="4">'Forma 7'!$O$35</definedName>
    <definedName name="VAS007_F_NuotekuValymasNetiesioginesProcPastatai" localSheetId="4">'Forma 7'!$C$35</definedName>
    <definedName name="VAS007_F_NuotekuValymasNetiesioginesProcStatiniai" localSheetId="4">'Forma 7'!$E$35</definedName>
    <definedName name="VAS007_F_NuotekuValymasNetiesioginesProcTransporto" localSheetId="4">'Forma 7'!$K$35</definedName>
    <definedName name="VAS007_F_NuotekuValymasNetiesioginesProcZeme" localSheetId="4">'Forma 7'!$Q$35</definedName>
    <definedName name="VAS007_F_NuotekuValymasNetiesioginesTukstLtKiti" localSheetId="4">'Forma 7'!$N$35</definedName>
    <definedName name="VAS007_F_NuotekuValymasNetiesioginesTukstLtMasinos" localSheetId="4">'Forma 7'!$J$35</definedName>
    <definedName name="VAS007_F_NuotekuValymasNetiesioginesTukstLtNematerialus" localSheetId="4">'Forma 7'!$P$35</definedName>
    <definedName name="VAS007_F_NuotekuValymasNetiesioginesTukstLtPastatai" localSheetId="4">'Forma 7'!$D$35</definedName>
    <definedName name="VAS007_F_NuotekuValymasNetiesioginesTukstLtStatiniai" localSheetId="4">'Forma 7'!$F$35</definedName>
    <definedName name="VAS007_F_NuotekuValymasNetiesioginesTukstLtTransporto" localSheetId="4">'Forma 7'!$L$35</definedName>
    <definedName name="VAS007_F_NuotekuValymasNetiesioginesTukstLtZeme" localSheetId="4">'Forma 7'!$R$35</definedName>
    <definedName name="VAS007_F_NuotekuValymasTiesiogiaiIsViso" localSheetId="4">'Forma 7'!$S$20</definedName>
    <definedName name="VAS007_F_NuotekuValymasTiesiogiaiTukstLtKiti" localSheetId="4">'Forma 7'!$N$20</definedName>
    <definedName name="VAS007_F_NuotekuValymasTiesiogiaiTukstLtMasinos" localSheetId="4">'Forma 7'!$J$20</definedName>
    <definedName name="VAS007_F_NuotekuValymasTiesiogiaiTukstLtNematerialus" localSheetId="4">'Forma 7'!$P$20</definedName>
    <definedName name="VAS007_F_NuotekuValymasTiesiogiaiTukstLtPastatai" localSheetId="4">'Forma 7'!$D$20</definedName>
    <definedName name="VAS007_F_NuotekuValymasTiesiogiaiTukstLtStatiniai" localSheetId="4">'Forma 7'!$F$20</definedName>
    <definedName name="VAS007_F_NuotekuValymasTiesiogiaiTukstLtTransporto" localSheetId="4">'Forma 7'!$L$20</definedName>
    <definedName name="VAS007_F_NuotekuValymasTiesiogiaiTukstLtZeme" localSheetId="4">'Forma 7'!$R$20</definedName>
    <definedName name="VAS007_F_PavirsiniuNuotekuTvarkymasBendrosiosIsViso" localSheetId="4">'Forma 7'!$S$52</definedName>
    <definedName name="VAS007_F_PavirsiniuNuotekuTvarkymasBendrosiosProcKiti" localSheetId="4">'Forma 7'!$M$52</definedName>
    <definedName name="VAS007_F_PavirsiniuNuotekuTvarkymasBendrosiosProcMasinos" localSheetId="4">'Forma 7'!$I$52</definedName>
    <definedName name="VAS007_F_PavirsiniuNuotekuTvarkymasBendrosiosProcNematerialus" localSheetId="4">'Forma 7'!$O$52</definedName>
    <definedName name="VAS007_F_PavirsiniuNuotekuTvarkymasBendrosiosProcPastatai" localSheetId="4">'Forma 7'!$C$52</definedName>
    <definedName name="VAS007_F_PavirsiniuNuotekuTvarkymasBendrosiosProcStatiniai" localSheetId="4">'Forma 7'!$E$52</definedName>
    <definedName name="VAS007_F_PavirsiniuNuotekuTvarkymasBendrosiosProcTransporto" localSheetId="4">'Forma 7'!$K$52</definedName>
    <definedName name="VAS007_F_PavirsiniuNuotekuTvarkymasBendrosiosProcZeme" localSheetId="4">'Forma 7'!$Q$52</definedName>
    <definedName name="VAS007_F_PavirsiniuNuotekuTvarkymasBendrosiosTukstLtKiti" localSheetId="4">'Forma 7'!$N$52</definedName>
    <definedName name="VAS007_F_PavirsiniuNuotekuTvarkymasBendrosiosTukstLtMasinos" localSheetId="4">'Forma 7'!$J$52</definedName>
    <definedName name="VAS007_F_PavirsiniuNuotekuTvarkymasBendrosiosTukstLtNematerialus" localSheetId="4">'Forma 7'!$P$52</definedName>
    <definedName name="VAS007_F_PavirsiniuNuotekuTvarkymasBendrosiosTukstLtPastatai" localSheetId="4">'Forma 7'!$D$52</definedName>
    <definedName name="VAS007_F_PavirsiniuNuotekuTvarkymasBendrosiosTukstLtStatiniai" localSheetId="4">'Forma 7'!$F$52</definedName>
    <definedName name="VAS007_F_PavirsiniuNuotekuTvarkymasBendrosiosTukstLtTransporto" localSheetId="4">'Forma 7'!$L$52</definedName>
    <definedName name="VAS007_F_PavirsiniuNuotekuTvarkymasBendrosiosTukstLtZeme" localSheetId="4">'Forma 7'!$R$52</definedName>
    <definedName name="VAS007_F_PavirsiniuNuotekuTvarkymasIlgalaikioIsViso" localSheetId="4">'Forma 7'!$S$66</definedName>
    <definedName name="VAS007_F_PavirsiniuNuotekuTvarkymasIlgalaikioTukstLtKiti" localSheetId="4">'Forma 7'!$N$66</definedName>
    <definedName name="VAS007_F_PavirsiniuNuotekuTvarkymasIlgalaikioTukstLtMasinos" localSheetId="4">'Forma 7'!$J$66</definedName>
    <definedName name="VAS007_F_PavirsiniuNuotekuTvarkymasIlgalaikioTukstLtNematerialus" localSheetId="4">'Forma 7'!$P$66</definedName>
    <definedName name="VAS007_F_PavirsiniuNuotekuTvarkymasIlgalaikioTukstLtPastatai" localSheetId="4">'Forma 7'!$D$66</definedName>
    <definedName name="VAS007_F_PavirsiniuNuotekuTvarkymasIlgalaikioTukstLtStatiniai" localSheetId="4">'Forma 7'!$F$66</definedName>
    <definedName name="VAS007_F_PavirsiniuNuotekuTvarkymasIlgalaikioTukstLtTransporto" localSheetId="4">'Forma 7'!$L$66</definedName>
    <definedName name="VAS007_F_PavirsiniuNuotekuTvarkymasIlgalaikioTukstLtZeme" localSheetId="4">'Forma 7'!$R$66</definedName>
    <definedName name="VAS007_F_PavirsiniuNuotekuTvarkymasIlgalaikioVandentiekioIrNuoteku" localSheetId="4">'Forma 7'!$H$66</definedName>
    <definedName name="VAS007_F_PavirsiniuNuotekuTvarkymasNetiesioginesIsViso" localSheetId="4">'Forma 7'!$S$37</definedName>
    <definedName name="VAS007_F_PavirsiniuNuotekuTvarkymasNetiesioginesProcKiti" localSheetId="4">'Forma 7'!$M$37</definedName>
    <definedName name="VAS007_F_PavirsiniuNuotekuTvarkymasNetiesioginesProcMasinos" localSheetId="4">'Forma 7'!$I$37</definedName>
    <definedName name="VAS007_F_PavirsiniuNuotekuTvarkymasNetiesioginesProcNematerialus" localSheetId="4">'Forma 7'!$O$37</definedName>
    <definedName name="VAS007_F_PavirsiniuNuotekuTvarkymasNetiesioginesProcPastatai" localSheetId="4">'Forma 7'!$C$37</definedName>
    <definedName name="VAS007_F_PavirsiniuNuotekuTvarkymasNetiesioginesProcStatiniai" localSheetId="4">'Forma 7'!$E$37</definedName>
    <definedName name="VAS007_F_PavirsiniuNuotekuTvarkymasNetiesioginesProcTransporto" localSheetId="4">'Forma 7'!$K$37</definedName>
    <definedName name="VAS007_F_PavirsiniuNuotekuTvarkymasNetiesioginesProcZeme" localSheetId="4">'Forma 7'!$Q$37</definedName>
    <definedName name="VAS007_F_PavirsiniuNuotekuTvarkymasNetiesioginesTukstLtKiti" localSheetId="4">'Forma 7'!$N$37</definedName>
    <definedName name="VAS007_F_PavirsiniuNuotekuTvarkymasNetiesioginesTukstLtMasinos" localSheetId="4">'Forma 7'!$J$37</definedName>
    <definedName name="VAS007_F_PavirsiniuNuotekuTvarkymasNetiesioginesTukstLtNematerialus" localSheetId="4">'Forma 7'!$P$37</definedName>
    <definedName name="VAS007_F_PavirsiniuNuotekuTvarkymasNetiesioginesTukstLtPastatai" localSheetId="4">'Forma 7'!$D$37</definedName>
    <definedName name="VAS007_F_PavirsiniuNuotekuTvarkymasNetiesioginesTukstLtStatiniai" localSheetId="4">'Forma 7'!$F$37</definedName>
    <definedName name="VAS007_F_PavirsiniuNuotekuTvarkymasNetiesioginesTukstLtTransporto" localSheetId="4">'Forma 7'!$L$37</definedName>
    <definedName name="VAS007_F_PavirsiniuNuotekuTvarkymasNetiesioginesTukstLtZeme" localSheetId="4">'Forma 7'!$R$37</definedName>
    <definedName name="VAS007_F_PavirsiniuNuotekuTvarkymasTiesiogiaiIsViso" localSheetId="4">'Forma 7'!$S$22</definedName>
    <definedName name="VAS007_F_PavirsiniuNuotekuTvarkymasTiesiogiaiTukstLtKiti" localSheetId="4">'Forma 7'!$N$22</definedName>
    <definedName name="VAS007_F_PavirsiniuNuotekuTvarkymasTiesiogiaiTukstLtMasinos" localSheetId="4">'Forma 7'!$J$22</definedName>
    <definedName name="VAS007_F_PavirsiniuNuotekuTvarkymasTiesiogiaiTukstLtNematerialus" localSheetId="4">'Forma 7'!$P$22</definedName>
    <definedName name="VAS007_F_PavirsiniuNuotekuTvarkymasTiesiogiaiTukstLtPastatai" localSheetId="4">'Forma 7'!$D$22</definedName>
    <definedName name="VAS007_F_PavirsiniuNuotekuTvarkymasTiesiogiaiTukstLtStatiniai" localSheetId="4">'Forma 7'!$F$22</definedName>
    <definedName name="VAS007_F_PavirsiniuNuotekuTvarkymasTiesiogiaiTukstLtTransporto" localSheetId="4">'Forma 7'!$L$22</definedName>
    <definedName name="VAS007_F_PavirsiniuNuotekuTvarkymasTiesiogiaiTukstLtZeme" localSheetId="4">'Forma 7'!$R$22</definedName>
    <definedName name="VAS007_F_PavirsiniuNuotekuTvarkymasTiesiogiaiVandentiekioIrNuoteku" localSheetId="4">'Forma 7'!$H$22</definedName>
    <definedName name="VAS007_F_ReguliuojamamIlgalaikiamTurtuiPriskirtaBendrosiosIsViso" localSheetId="4">'Forma 7'!$S$44</definedName>
    <definedName name="VAS007_F_ReguliuojamamIlgalaikiamTurtuiPriskirtaBendrosiosProcKiti" localSheetId="4">'Forma 7'!$M$44</definedName>
    <definedName name="VAS007_F_ReguliuojamamIlgalaikiamTurtuiPriskirtaBendrosiosProcMasinos" localSheetId="4">'Forma 7'!$I$44</definedName>
    <definedName name="VAS007_F_ReguliuojamamIlgalaikiamTurtuiPriskirtaBendrosiosProcNematerialus" localSheetId="4">'Forma 7'!$O$44</definedName>
    <definedName name="VAS007_F_ReguliuojamamIlgalaikiamTurtuiPriskirtaBendrosiosProcPastatai" localSheetId="4">'Forma 7'!$C$44</definedName>
    <definedName name="VAS007_F_ReguliuojamamIlgalaikiamTurtuiPriskirtaBendrosiosProcStatiniai" localSheetId="4">'Forma 7'!$E$44</definedName>
    <definedName name="VAS007_F_ReguliuojamamIlgalaikiamTurtuiPriskirtaBendrosiosProcTransporto" localSheetId="4">'Forma 7'!$K$44</definedName>
    <definedName name="VAS007_F_ReguliuojamamIlgalaikiamTurtuiPriskirtaBendrosiosProcZeme" localSheetId="4">'Forma 7'!$Q$44</definedName>
    <definedName name="VAS007_F_ReguliuojamamIlgalaikiamTurtuiPriskirtaBendrosiosTukstLtKiti" localSheetId="4">'Forma 7'!$N$44</definedName>
    <definedName name="VAS007_F_ReguliuojamamIlgalaikiamTurtuiPriskirtaBendrosiosTukstLtMasinos" localSheetId="4">'Forma 7'!$J$44</definedName>
    <definedName name="VAS007_F_ReguliuojamamIlgalaikiamTurtuiPriskirtaBendrosiosTukstLtNematerialus" localSheetId="4">'Forma 7'!$P$44</definedName>
    <definedName name="VAS007_F_ReguliuojamamIlgalaikiamTurtuiPriskirtaBendrosiosTukstLtPastatai" localSheetId="4">'Forma 7'!$D$44</definedName>
    <definedName name="VAS007_F_ReguliuojamamIlgalaikiamTurtuiPriskirtaBendrosiosTukstLtStatiniai" localSheetId="4">'Forma 7'!$F$44</definedName>
    <definedName name="VAS007_F_ReguliuojamamIlgalaikiamTurtuiPriskirtaBendrosiosTukstLtTransporto" localSheetId="4">'Forma 7'!$L$44</definedName>
    <definedName name="VAS007_F_ReguliuojamamIlgalaikiamTurtuiPriskirtaBendrosiosTukstLtZeme" localSheetId="4">'Forma 7'!$R$44</definedName>
    <definedName name="VAS007_F_ReguliuojamamIlgalaikiamTurtuiPriskirtaIlgalaikioIsViso" localSheetId="4">'Forma 7'!$S$58</definedName>
    <definedName name="VAS007_F_ReguliuojamamIlgalaikiamTurtuiPriskirtaIlgalaikioTukstLtKiti" localSheetId="4">'Forma 7'!$N$58</definedName>
    <definedName name="VAS007_F_ReguliuojamamIlgalaikiamTurtuiPriskirtaIlgalaikioTukstLtMasinos" localSheetId="4">'Forma 7'!$J$58</definedName>
    <definedName name="VAS007_F_ReguliuojamamIlgalaikiamTurtuiPriskirtaIlgalaikioTukstLtNematerialus" localSheetId="4">'Forma 7'!$P$58</definedName>
    <definedName name="VAS007_F_ReguliuojamamIlgalaikiamTurtuiPriskirtaIlgalaikioTukstLtPastatai" localSheetId="4">'Forma 7'!$D$58</definedName>
    <definedName name="VAS007_F_ReguliuojamamIlgalaikiamTurtuiPriskirtaIlgalaikioTukstLtStatiniai" localSheetId="4">'Forma 7'!$F$58</definedName>
    <definedName name="VAS007_F_ReguliuojamamIlgalaikiamTurtuiPriskirtaIlgalaikioTukstLtTransporto" localSheetId="4">'Forma 7'!$L$58</definedName>
    <definedName name="VAS007_F_ReguliuojamamIlgalaikiamTurtuiPriskirtaIlgalaikioTukstLtZeme" localSheetId="4">'Forma 7'!$R$58</definedName>
    <definedName name="VAS007_F_ReguliuojamamIlgalaikiamTurtuiPriskirtaIlgalaikioVandentiekioIrNuoteku" localSheetId="4">'Forma 7'!$H$58</definedName>
    <definedName name="VAS007_F_ReguliuojamamIlgalaikiamTurtuiPriskirtaNetiesioginesIsViso" localSheetId="4">'Forma 7'!$S$29</definedName>
    <definedName name="VAS007_F_ReguliuojamamIlgalaikiamTurtuiPriskirtaNetiesioginesProcKiti" localSheetId="4">'Forma 7'!$M$29</definedName>
    <definedName name="VAS007_F_ReguliuojamamIlgalaikiamTurtuiPriskirtaNetiesioginesProcMasinos" localSheetId="4">'Forma 7'!$I$29</definedName>
    <definedName name="VAS007_F_ReguliuojamamIlgalaikiamTurtuiPriskirtaNetiesioginesProcNematerialus" localSheetId="4">'Forma 7'!$O$29</definedName>
    <definedName name="VAS007_F_ReguliuojamamIlgalaikiamTurtuiPriskirtaNetiesioginesProcPastatai" localSheetId="4">'Forma 7'!$C$29</definedName>
    <definedName name="VAS007_F_ReguliuojamamIlgalaikiamTurtuiPriskirtaNetiesioginesProcStatiniai" localSheetId="4">'Forma 7'!$E$29</definedName>
    <definedName name="VAS007_F_ReguliuojamamIlgalaikiamTurtuiPriskirtaNetiesioginesProcTransporto" localSheetId="4">'Forma 7'!$K$29</definedName>
    <definedName name="VAS007_F_ReguliuojamamIlgalaikiamTurtuiPriskirtaNetiesioginesProcZeme" localSheetId="4">'Forma 7'!$Q$29</definedName>
    <definedName name="VAS007_F_ReguliuojamamIlgalaikiamTurtuiPriskirtaNetiesioginesTukstLtKiti" localSheetId="4">'Forma 7'!$N$29</definedName>
    <definedName name="VAS007_F_ReguliuojamamIlgalaikiamTurtuiPriskirtaNetiesioginesTukstLtMasinos" localSheetId="4">'Forma 7'!$J$29</definedName>
    <definedName name="VAS007_F_ReguliuojamamIlgalaikiamTurtuiPriskirtaNetiesioginesTukstLtNematerialus" localSheetId="4">'Forma 7'!$P$29</definedName>
    <definedName name="VAS007_F_ReguliuojamamIlgalaikiamTurtuiPriskirtaNetiesioginesTukstLtPastatai" localSheetId="4">'Forma 7'!$D$29</definedName>
    <definedName name="VAS007_F_ReguliuojamamIlgalaikiamTurtuiPriskirtaNetiesioginesTukstLtStatiniai" localSheetId="4">'Forma 7'!$F$29</definedName>
    <definedName name="VAS007_F_ReguliuojamamIlgalaikiamTurtuiPriskirtaNetiesioginesTukstLtTransporto" localSheetId="4">'Forma 7'!$L$29</definedName>
    <definedName name="VAS007_F_ReguliuojamamIlgalaikiamTurtuiPriskirtaNetiesioginesTukstLtZeme" localSheetId="4">'Forma 7'!$R$29</definedName>
    <definedName name="VAS007_F_ReguliuojamoIlgalaikioTurtoIsViso" localSheetId="4">'Forma 7'!$S$14</definedName>
    <definedName name="VAS007_F_ReguliuojamoIlgalaikioTurtoTukstLtKiti" localSheetId="4">'Forma 7'!$N$14</definedName>
    <definedName name="VAS007_F_ReguliuojamoIlgalaikioTurtoTukstLtMasinos" localSheetId="4">'Forma 7'!$J$14</definedName>
    <definedName name="VAS007_F_ReguliuojamoIlgalaikioTurtoTukstLtNematerialus" localSheetId="4">'Forma 7'!$P$14</definedName>
    <definedName name="VAS007_F_ReguliuojamoIlgalaikioTurtoTukstLtPastatai" localSheetId="4">'Forma 7'!$D$14</definedName>
    <definedName name="VAS007_F_ReguliuojamoIlgalaikioTurtoTukstLtStatiniai" localSheetId="4">'Forma 7'!$F$14</definedName>
    <definedName name="VAS007_F_ReguliuojamoIlgalaikioTurtoTukstLtTransporto" localSheetId="4">'Forma 7'!$L$14</definedName>
    <definedName name="VAS007_F_ReguliuojamoIlgalaikioTurtoTukstLtZeme" localSheetId="4">'Forma 7'!$R$14</definedName>
    <definedName name="VAS007_F_ReguliuojamoIlgalaikioTurtoVandentiekioIrNuoteku" localSheetId="4">'Forma 7'!$H$14</definedName>
    <definedName name="VAS007_F_VersloVienetuiIrIsViso" localSheetId="4">'Forma 7'!$S$57</definedName>
    <definedName name="VAS007_F_VersloVienetuiIrTukstLtKiti" localSheetId="4">'Forma 7'!$N$57</definedName>
    <definedName name="VAS007_F_VersloVienetuiIrTukstLtMasinos" localSheetId="4">'Forma 7'!$J$57</definedName>
    <definedName name="VAS007_F_VersloVienetuiIrTukstLtNematerialus" localSheetId="4">'Forma 7'!$P$57</definedName>
    <definedName name="VAS007_F_VersloVienetuiIrTukstLtPastatai" localSheetId="4">'Forma 7'!$D$57</definedName>
    <definedName name="VAS007_F_VersloVienetuiIrTukstLtStatiniai" localSheetId="4">'Forma 7'!$F$57</definedName>
    <definedName name="VAS007_F_VersloVienetuiIrTukstLtTransporto" localSheetId="4">'Forma 7'!$L$57</definedName>
    <definedName name="VAS007_F_VersloVienetuiIrTukstLtZeme" localSheetId="4">'Forma 7'!$R$57</definedName>
    <definedName name="VAS007_F_VersloVienetuiIrVandentiekioIrNuoteku" localSheetId="4">'Forma 7'!$H$57</definedName>
    <definedName name="VAS008_D_AtsiskaitomujuGeriamojoVandensBendrosios" localSheetId="5">'Forma 8'!$B$45</definedName>
    <definedName name="VAS008_D_AtsiskaitomujuGeriamojoVandensNetiesiogines" localSheetId="5">'Forma 8'!$B$30</definedName>
    <definedName name="VAS008_D_AtsiskaitomujuGeriamojoVandensPriskirta" localSheetId="5">'Forma 8'!$B$59</definedName>
    <definedName name="VAS008_D_AtsiskaitomujuGeriamojoVandensTiesiogiai" localSheetId="5">'Forma 8'!$B$15</definedName>
    <definedName name="VAS008_D_BendrosiosadministracinesVeiklos" localSheetId="5">'Forma 8'!$B$42</definedName>
    <definedName name="VAS008_D_GeriamojoVandensGavybaBendrosios" localSheetId="5">'Forma 8'!$B$46</definedName>
    <definedName name="VAS008_D_GeriamojoVandensGavybaNetiesiogines" localSheetId="5">'Forma 8'!$B$31</definedName>
    <definedName name="VAS008_D_GeriamojoVandensGavybaPriskirta" localSheetId="5">'Forma 8'!$B$60</definedName>
    <definedName name="VAS008_D_GeriamojoVandensGavybaTiesiogiai" localSheetId="5">'Forma 8'!$B$16</definedName>
    <definedName name="VAS008_D_GeriamojoVandensPristatymasBendrosios" localSheetId="5">'Forma 8'!$B$48</definedName>
    <definedName name="VAS008_D_GeriamojoVandensPristatymasNetiesiogines" localSheetId="5">'Forma 8'!$B$33</definedName>
    <definedName name="VAS008_D_GeriamojoVandensPristatymasPriskirta" localSheetId="5">'Forma 8'!$B$62</definedName>
    <definedName name="VAS008_D_GeriamojoVandensPristatymasTiesiogiai" localSheetId="5">'Forma 8'!$B$18</definedName>
    <definedName name="VAS008_D_GeriamojoVandensRuosimasBendrosios" localSheetId="5">'Forma 8'!$B$47</definedName>
    <definedName name="VAS008_D_GeriamojoVandensRuosimasNetiesiogines" localSheetId="5">'Forma 8'!$B$32</definedName>
    <definedName name="VAS008_D_GeriamojoVandensRuosimasPriskirta" localSheetId="5">'Forma 8'!$B$61</definedName>
    <definedName name="VAS008_D_GeriamojoVandensRuosimasTiesiogiai" localSheetId="5">'Forma 8'!$B$17</definedName>
    <definedName name="VAS008_D_IlgalaikioTurtoTiesiogiai" localSheetId="5">'Forma 8'!$B$13</definedName>
    <definedName name="VAS008_D_IsViso" localSheetId="5">'Forma 8'!$S$9</definedName>
    <definedName name="VAS008_D_KitaNereguliuojamaVeiklaBendrosios" localSheetId="5">'Forma 8'!$B$56</definedName>
    <definedName name="VAS008_D_KitaNereguliuojamaVeiklaNetiesiogines" localSheetId="5">'Forma 8'!$B$41</definedName>
    <definedName name="VAS008_D_KitaNereguliuojamaVeiklaPriskirta" localSheetId="5">'Forma 8'!$B$70</definedName>
    <definedName name="VAS008_D_KitaNereguliuojamaVeiklaTiesiogiai" localSheetId="5">'Forma 8'!$B$26</definedName>
    <definedName name="VAS008_D_KitaReguliuojamaVeiklaBendrosios" localSheetId="5">'Forma 8'!$B$55</definedName>
    <definedName name="VAS008_D_KitaReguliuojamaVeiklaNetiesiogines" localSheetId="5">'Forma 8'!$B$40</definedName>
    <definedName name="VAS008_D_KitaReguliuojamaVeiklaPriskirta" localSheetId="5">'Forma 8'!$B$69</definedName>
    <definedName name="VAS008_D_KitaReguliuojamaVeiklaTiesiogiai" localSheetId="5">'Forma 8'!$B$25</definedName>
    <definedName name="VAS008_D_KitiPrietaisaiIrankiai" localSheetId="5">'Forma 8'!$M$9</definedName>
    <definedName name="VAS008_D_KriterijausPavadinimas" localSheetId="5">'Forma 8'!$A$28</definedName>
    <definedName name="VAS008_D_MasinosIrIrengimai" localSheetId="5">'Forma 8'!$I$9</definedName>
    <definedName name="VAS008_D_NematerialusTurtas" localSheetId="5">'Forma 8'!$O$9</definedName>
    <definedName name="VAS008_D_NereguliuojamamIlgalaikiamTurtuiBendrosios" localSheetId="5">'Forma 8'!$B$54</definedName>
    <definedName name="VAS008_D_NereguliuojamamIlgalaikiamTurtuiNetiesiogines" localSheetId="5">'Forma 8'!$B$39</definedName>
    <definedName name="VAS008_D_NereguliuojamamIlgalaikiamTurtuiPriskirta" localSheetId="5">'Forma 8'!$B$68</definedName>
    <definedName name="VAS008_D_NereguliuojamoIlgalaikioTurtoTiesiogiai" localSheetId="5">'Forma 8'!$B$24</definedName>
    <definedName name="VAS008_D_NetiesioginesVeiklosTurto" localSheetId="5">'Forma 8'!$B$27</definedName>
    <definedName name="VAS008_D_NuotekuDumbloTvarkymasBendrosios" localSheetId="5">'Forma 8'!$B$51</definedName>
    <definedName name="VAS008_D_NuotekuDumbloTvarkymasNetiesiogines" localSheetId="5">'Forma 8'!$B$36</definedName>
    <definedName name="VAS008_D_NuotekuDumbloTvarkymasPriskirta" localSheetId="5">'Forma 8'!$B$65</definedName>
    <definedName name="VAS008_D_NuotekuDumbloTvarkymasTiesiogiai" localSheetId="5">'Forma 8'!$B$21</definedName>
    <definedName name="VAS008_D_NuotekuSurinkimasBendrosios" localSheetId="5">'Forma 8'!$B$49</definedName>
    <definedName name="VAS008_D_NuotekuSurinkimasNetiesiogines" localSheetId="5">'Forma 8'!$B$34</definedName>
    <definedName name="VAS008_D_NuotekuSurinkimasPriskirta" localSheetId="5">'Forma 8'!$B$63</definedName>
    <definedName name="VAS008_D_NuotekuSurinkimasTiesiogiai" localSheetId="5">'Forma 8'!$B$19</definedName>
    <definedName name="VAS008_D_NuotekuTransportavimasMobiliosiomisBendrosios" localSheetId="5">'Forma 8'!$B$53</definedName>
    <definedName name="VAS008_D_NuotekuTransportavimasMobiliosiomisNetiesiogines" localSheetId="5">'Forma 8'!$B$38</definedName>
    <definedName name="VAS008_D_NuotekuTransportavimasMobiliosiomisPriskirta" localSheetId="5">'Forma 8'!$B$67</definedName>
    <definedName name="VAS008_D_NuotekuTransportavimasMobiliosiomisTiesiogiai" localSheetId="5">'Forma 8'!$B$23</definedName>
    <definedName name="VAS008_D_NuotekuValymasBendrosios" localSheetId="5">'Forma 8'!$B$50</definedName>
    <definedName name="VAS008_D_NuotekuValymasNetiesiogines" localSheetId="5">'Forma 8'!$B$35</definedName>
    <definedName name="VAS008_D_NuotekuValymasPriskirta" localSheetId="5">'Forma 8'!$B$64</definedName>
    <definedName name="VAS008_D_NuotekuValymasTiesiogiai" localSheetId="5">'Forma 8'!$B$20</definedName>
    <definedName name="VAS008_D_Pastatai" localSheetId="5">'Forma 8'!$C$10</definedName>
    <definedName name="VAS008_D_PastataiIrStatiniai" localSheetId="5">'Forma 8'!$C$9</definedName>
    <definedName name="VAS008_D_PavirsiniuNuotekuTvarkymasBendrosios" localSheetId="5">'Forma 8'!$B$52</definedName>
    <definedName name="VAS008_D_PavirsiniuNuotekuTvarkymasNetiesiogines" localSheetId="5">'Forma 8'!$B$37</definedName>
    <definedName name="VAS008_D_PavirsiniuNuotekuTvarkymasPriskirta" localSheetId="5">'Forma 8'!$B$66</definedName>
    <definedName name="VAS008_D_PavirsiniuNuotekuTvarkymasTiesiogiai" localSheetId="5">'Forma 8'!$B$22</definedName>
    <definedName name="VAS008_D_ProcKiti" localSheetId="5">'Forma 8'!$M$11</definedName>
    <definedName name="VAS008_D_ProcMasinos" localSheetId="5">'Forma 8'!$I$11</definedName>
    <definedName name="VAS008_D_ProcNematerialus" localSheetId="5">'Forma 8'!$O$11</definedName>
    <definedName name="VAS008_D_ProcPastatai" localSheetId="5">'Forma 8'!$C$11</definedName>
    <definedName name="VAS008_D_ProcStatiniai" localSheetId="5">'Forma 8'!$E$11</definedName>
    <definedName name="VAS008_D_ProcTransporto" localSheetId="5">'Forma 8'!$K$11</definedName>
    <definedName name="VAS008_D_ProcZeme" localSheetId="5">'Forma 8'!$Q$11</definedName>
    <definedName name="VAS008_D_ReguliuojamamIlgalaikiamTurtuiBendrosios" localSheetId="5">'Forma 8'!$B$44</definedName>
    <definedName name="VAS008_D_ReguliuojamamIlgalaikiamTurtuiNetiesiogines" localSheetId="5">'Forma 8'!$B$29</definedName>
    <definedName name="VAS008_D_ReguliuojamamIlgalaikiamTurtuiPriskirta" localSheetId="5">'Forma 8'!$B$58</definedName>
    <definedName name="VAS008_D_ReguliuojamoIlgalaikioTurtoTiesiogiai" localSheetId="5">'Forma 8'!$B$14</definedName>
    <definedName name="VAS008_D_Statiniai" localSheetId="5">'Forma 8'!$E$10</definedName>
    <definedName name="VAS008_D_TransportoPriemones" localSheetId="5">'Forma 8'!$K$9</definedName>
    <definedName name="VAS008_D_TukstLtKiti" localSheetId="5">'Forma 8'!$N$11</definedName>
    <definedName name="VAS008_D_TukstLtMasinos" localSheetId="5">'Forma 8'!$J$11</definedName>
    <definedName name="VAS008_D_TukstLtNematerialus" localSheetId="5">'Forma 8'!$P$11</definedName>
    <definedName name="VAS008_D_TukstLtPastatai" localSheetId="5">'Forma 8'!$D$11</definedName>
    <definedName name="VAS008_D_TukstLtStatiniai" localSheetId="5">'Forma 8'!$F$11</definedName>
    <definedName name="VAS008_D_TukstLtTransporto" localSheetId="5">'Forma 8'!$L$11</definedName>
    <definedName name="VAS008_D_TukstLtZeme" localSheetId="5">'Forma 8'!$R$11</definedName>
    <definedName name="VAS008_D_VandentiekioIrNuoteku" localSheetId="5">'Forma 8'!$G$9</definedName>
    <definedName name="VAS008_D_VersloVienetuiIr" localSheetId="5">'Forma 8'!$B$57</definedName>
    <definedName name="VAS008_D_Zeme" localSheetId="5">'Forma 8'!$Q$9</definedName>
    <definedName name="VAS008_F_AtsiskaitomujuGeriamojoVandensBendrosiosIsViso" localSheetId="5">'Forma 8'!$S$45</definedName>
    <definedName name="VAS008_F_AtsiskaitomujuGeriamojoVandensBendrosiosProcKiti" localSheetId="5">'Forma 8'!$M$45</definedName>
    <definedName name="VAS008_F_AtsiskaitomujuGeriamojoVandensBendrosiosProcMasinos" localSheetId="5">'Forma 8'!$I$45</definedName>
    <definedName name="VAS008_F_AtsiskaitomujuGeriamojoVandensBendrosiosProcNematerialus" localSheetId="5">'Forma 8'!$O$45</definedName>
    <definedName name="VAS008_F_AtsiskaitomujuGeriamojoVandensBendrosiosProcPastatai" localSheetId="5">'Forma 8'!$C$45</definedName>
    <definedName name="VAS008_F_AtsiskaitomujuGeriamojoVandensBendrosiosProcStatiniai" localSheetId="5">'Forma 8'!$E$45</definedName>
    <definedName name="VAS008_F_AtsiskaitomujuGeriamojoVandensBendrosiosProcTransporto" localSheetId="5">'Forma 8'!$K$45</definedName>
    <definedName name="VAS008_F_AtsiskaitomujuGeriamojoVandensBendrosiosProcZeme" localSheetId="5">'Forma 8'!$Q$45</definedName>
    <definedName name="VAS008_F_AtsiskaitomujuGeriamojoVandensBendrosiosTukstLtKiti" localSheetId="5">'Forma 8'!$N$45</definedName>
    <definedName name="VAS008_F_AtsiskaitomujuGeriamojoVandensBendrosiosTukstLtMasinos" localSheetId="5">'Forma 8'!$J$45</definedName>
    <definedName name="VAS008_F_AtsiskaitomujuGeriamojoVandensBendrosiosTukstLtNematerialus" localSheetId="5">'Forma 8'!$P$45</definedName>
    <definedName name="VAS008_F_AtsiskaitomujuGeriamojoVandensBendrosiosTukstLtPastatai" localSheetId="5">'Forma 8'!$D$45</definedName>
    <definedName name="VAS008_F_AtsiskaitomujuGeriamojoVandensBendrosiosTukstLtStatiniai" localSheetId="5">'Forma 8'!$F$45</definedName>
    <definedName name="VAS008_F_AtsiskaitomujuGeriamojoVandensBendrosiosTukstLtTransporto" localSheetId="5">'Forma 8'!$L$45</definedName>
    <definedName name="VAS008_F_AtsiskaitomujuGeriamojoVandensBendrosiosTukstLtZeme" localSheetId="5">'Forma 8'!$R$45</definedName>
    <definedName name="VAS008_F_AtsiskaitomujuGeriamojoVandensNetiesioginesIsViso" localSheetId="5">'Forma 8'!$S$30</definedName>
    <definedName name="VAS008_F_AtsiskaitomujuGeriamojoVandensNetiesioginesProcKiti" localSheetId="5">'Forma 8'!$M$30</definedName>
    <definedName name="VAS008_F_AtsiskaitomujuGeriamojoVandensNetiesioginesProcMasinos" localSheetId="5">'Forma 8'!$I$30</definedName>
    <definedName name="VAS008_F_AtsiskaitomujuGeriamojoVandensNetiesioginesProcNematerialus" localSheetId="5">'Forma 8'!$O$30</definedName>
    <definedName name="VAS008_F_AtsiskaitomujuGeriamojoVandensNetiesioginesProcPastatai" localSheetId="5">'Forma 8'!$C$30</definedName>
    <definedName name="VAS008_F_AtsiskaitomujuGeriamojoVandensNetiesioginesProcStatiniai" localSheetId="5">'Forma 8'!$E$30</definedName>
    <definedName name="VAS008_F_AtsiskaitomujuGeriamojoVandensNetiesioginesProcTransporto" localSheetId="5">'Forma 8'!$K$30</definedName>
    <definedName name="VAS008_F_AtsiskaitomujuGeriamojoVandensNetiesioginesProcZeme" localSheetId="5">'Forma 8'!$Q$30</definedName>
    <definedName name="VAS008_F_AtsiskaitomujuGeriamojoVandensNetiesioginesTukstLtKiti" localSheetId="5">'Forma 8'!$N$30</definedName>
    <definedName name="VAS008_F_AtsiskaitomujuGeriamojoVandensNetiesioginesTukstLtMasinos" localSheetId="5">'Forma 8'!$J$30</definedName>
    <definedName name="VAS008_F_AtsiskaitomujuGeriamojoVandensNetiesioginesTukstLtNematerialus" localSheetId="5">'Forma 8'!$P$30</definedName>
    <definedName name="VAS008_F_AtsiskaitomujuGeriamojoVandensNetiesioginesTukstLtPastatai" localSheetId="5">'Forma 8'!$D$30</definedName>
    <definedName name="VAS008_F_AtsiskaitomujuGeriamojoVandensNetiesioginesTukstLtStatiniai" localSheetId="5">'Forma 8'!$F$30</definedName>
    <definedName name="VAS008_F_AtsiskaitomujuGeriamojoVandensNetiesioginesTukstLtTransporto" localSheetId="5">'Forma 8'!$L$30</definedName>
    <definedName name="VAS008_F_AtsiskaitomujuGeriamojoVandensNetiesioginesTukstLtZeme" localSheetId="5">'Forma 8'!$R$30</definedName>
    <definedName name="VAS008_F_AtsiskaitomujuGeriamojoVandensPriskirtaIsViso" localSheetId="5">'Forma 8'!$S$59</definedName>
    <definedName name="VAS008_F_AtsiskaitomujuGeriamojoVandensPriskirtaTukstLtKiti" localSheetId="5">'Forma 8'!$N$59</definedName>
    <definedName name="VAS008_F_AtsiskaitomujuGeriamojoVandensPriskirtaTukstLtMasinos" localSheetId="5">'Forma 8'!$J$59</definedName>
    <definedName name="VAS008_F_AtsiskaitomujuGeriamojoVandensPriskirtaTukstLtNematerialus" localSheetId="5">'Forma 8'!$P$59</definedName>
    <definedName name="VAS008_F_AtsiskaitomujuGeriamojoVandensPriskirtaTukstLtPastatai" localSheetId="5">'Forma 8'!$D$59</definedName>
    <definedName name="VAS008_F_AtsiskaitomujuGeriamojoVandensPriskirtaTukstLtStatiniai" localSheetId="5">'Forma 8'!$F$59</definedName>
    <definedName name="VAS008_F_AtsiskaitomujuGeriamojoVandensPriskirtaTukstLtTransporto" localSheetId="5">'Forma 8'!$L$59</definedName>
    <definedName name="VAS008_F_AtsiskaitomujuGeriamojoVandensPriskirtaTukstLtZeme" localSheetId="5">'Forma 8'!$R$59</definedName>
    <definedName name="VAS008_F_AtsiskaitomujuGeriamojoVandensTiesiogiaiIsViso" localSheetId="5">'Forma 8'!$S$15</definedName>
    <definedName name="VAS008_F_AtsiskaitomujuGeriamojoVandensTiesiogiaiTukstLtKiti" localSheetId="5">'Forma 8'!$N$15</definedName>
    <definedName name="VAS008_F_AtsiskaitomujuGeriamojoVandensTiesiogiaiTukstLtMasinos" localSheetId="5">'Forma 8'!$J$15</definedName>
    <definedName name="VAS008_F_AtsiskaitomujuGeriamojoVandensTiesiogiaiTukstLtNematerialus" localSheetId="5">'Forma 8'!$P$15</definedName>
    <definedName name="VAS008_F_AtsiskaitomujuGeriamojoVandensTiesiogiaiTukstLtPastatai" localSheetId="5">'Forma 8'!$D$15</definedName>
    <definedName name="VAS008_F_AtsiskaitomujuGeriamojoVandensTiesiogiaiTukstLtStatiniai" localSheetId="5">'Forma 8'!$F$15</definedName>
    <definedName name="VAS008_F_AtsiskaitomujuGeriamojoVandensTiesiogiaiTukstLtTransporto" localSheetId="5">'Forma 8'!$L$15</definedName>
    <definedName name="VAS008_F_AtsiskaitomujuGeriamojoVandensTiesiogiaiTukstLtZeme" localSheetId="5">'Forma 8'!$R$15</definedName>
    <definedName name="VAS008_F_BendrosiosadministracinesVeiklosIsViso" localSheetId="5">'Forma 8'!$S$42</definedName>
    <definedName name="VAS008_F_BendrosiosadministracinesVeiklosProcKiti" localSheetId="5">'Forma 8'!$M$42</definedName>
    <definedName name="VAS008_F_BendrosiosadministracinesVeiklosProcMasinos" localSheetId="5">'Forma 8'!$I$42</definedName>
    <definedName name="VAS008_F_BendrosiosadministracinesVeiklosProcNematerialus" localSheetId="5">'Forma 8'!$O$42</definedName>
    <definedName name="VAS008_F_BendrosiosadministracinesVeiklosProcPastatai" localSheetId="5">'Forma 8'!$C$42</definedName>
    <definedName name="VAS008_F_BendrosiosadministracinesVeiklosProcStatiniai" localSheetId="5">'Forma 8'!$E$42</definedName>
    <definedName name="VAS008_F_BendrosiosadministracinesVeiklosProcTransporto" localSheetId="5">'Forma 8'!$K$42</definedName>
    <definedName name="VAS008_F_BendrosiosadministracinesVeiklosProcZeme" localSheetId="5">'Forma 8'!$Q$42</definedName>
    <definedName name="VAS008_F_BendrosiosadministracinesVeiklosTukstLtKiti" localSheetId="5">'Forma 8'!$N$42</definedName>
    <definedName name="VAS008_F_BendrosiosadministracinesVeiklosTukstLtMasinos" localSheetId="5">'Forma 8'!$J$42</definedName>
    <definedName name="VAS008_F_BendrosiosadministracinesVeiklosTukstLtNematerialus" localSheetId="5">'Forma 8'!$P$42</definedName>
    <definedName name="VAS008_F_BendrosiosadministracinesVeiklosTukstLtPastatai" localSheetId="5">'Forma 8'!$D$42</definedName>
    <definedName name="VAS008_F_BendrosiosadministracinesVeiklosTukstLtStatiniai" localSheetId="5">'Forma 8'!$F$42</definedName>
    <definedName name="VAS008_F_BendrosiosadministracinesVeiklosTukstLtTransporto" localSheetId="5">'Forma 8'!$L$42</definedName>
    <definedName name="VAS008_F_BendrosiosadministracinesVeiklosTukstLtZeme" localSheetId="5">'Forma 8'!$R$42</definedName>
    <definedName name="VAS008_F_GeriamojoVandensGavybaBendrosiosIsViso" localSheetId="5">'Forma 8'!$S$46</definedName>
    <definedName name="VAS008_F_GeriamojoVandensGavybaBendrosiosProcKiti" localSheetId="5">'Forma 8'!$M$46</definedName>
    <definedName name="VAS008_F_GeriamojoVandensGavybaBendrosiosProcMasinos" localSheetId="5">'Forma 8'!$I$46</definedName>
    <definedName name="VAS008_F_GeriamojoVandensGavybaBendrosiosProcNematerialus" localSheetId="5">'Forma 8'!$O$46</definedName>
    <definedName name="VAS008_F_GeriamojoVandensGavybaBendrosiosProcPastatai" localSheetId="5">'Forma 8'!$C$46</definedName>
    <definedName name="VAS008_F_GeriamojoVandensGavybaBendrosiosProcStatiniai" localSheetId="5">'Forma 8'!$E$46</definedName>
    <definedName name="VAS008_F_GeriamojoVandensGavybaBendrosiosProcTransporto" localSheetId="5">'Forma 8'!$K$46</definedName>
    <definedName name="VAS008_F_GeriamojoVandensGavybaBendrosiosProcZeme" localSheetId="5">'Forma 8'!$Q$46</definedName>
    <definedName name="VAS008_F_GeriamojoVandensGavybaBendrosiosTukstLtKiti" localSheetId="5">'Forma 8'!$N$46</definedName>
    <definedName name="VAS008_F_GeriamojoVandensGavybaBendrosiosTukstLtMasinos" localSheetId="5">'Forma 8'!$J$46</definedName>
    <definedName name="VAS008_F_GeriamojoVandensGavybaBendrosiosTukstLtNematerialus" localSheetId="5">'Forma 8'!$P$46</definedName>
    <definedName name="VAS008_F_GeriamojoVandensGavybaBendrosiosTukstLtPastatai" localSheetId="5">'Forma 8'!$D$46</definedName>
    <definedName name="VAS008_F_GeriamojoVandensGavybaBendrosiosTukstLtStatiniai" localSheetId="5">'Forma 8'!$F$46</definedName>
    <definedName name="VAS008_F_GeriamojoVandensGavybaBendrosiosTukstLtTransporto" localSheetId="5">'Forma 8'!$L$46</definedName>
    <definedName name="VAS008_F_GeriamojoVandensGavybaBendrosiosTukstLtZeme" localSheetId="5">'Forma 8'!$R$46</definedName>
    <definedName name="VAS008_F_GeriamojoVandensGavybaNetiesioginesIsViso" localSheetId="5">'Forma 8'!$S$31</definedName>
    <definedName name="VAS008_F_GeriamojoVandensGavybaNetiesioginesProcKiti" localSheetId="5">'Forma 8'!$M$31</definedName>
    <definedName name="VAS008_F_GeriamojoVandensGavybaNetiesioginesProcMasinos" localSheetId="5">'Forma 8'!$I$31</definedName>
    <definedName name="VAS008_F_GeriamojoVandensGavybaNetiesioginesProcNematerialus" localSheetId="5">'Forma 8'!$O$31</definedName>
    <definedName name="VAS008_F_GeriamojoVandensGavybaNetiesioginesProcPastatai" localSheetId="5">'Forma 8'!$C$31</definedName>
    <definedName name="VAS008_F_GeriamojoVandensGavybaNetiesioginesProcStatiniai" localSheetId="5">'Forma 8'!$E$31</definedName>
    <definedName name="VAS008_F_GeriamojoVandensGavybaNetiesioginesProcTransporto" localSheetId="5">'Forma 8'!$K$31</definedName>
    <definedName name="VAS008_F_GeriamojoVandensGavybaNetiesioginesProcZeme" localSheetId="5">'Forma 8'!$Q$31</definedName>
    <definedName name="VAS008_F_GeriamojoVandensGavybaNetiesioginesTukstLtKiti" localSheetId="5">'Forma 8'!$N$31</definedName>
    <definedName name="VAS008_F_GeriamojoVandensGavybaNetiesioginesTukstLtMasinos" localSheetId="5">'Forma 8'!$J$31</definedName>
    <definedName name="VAS008_F_GeriamojoVandensGavybaNetiesioginesTukstLtNematerialus" localSheetId="5">'Forma 8'!$P$31</definedName>
    <definedName name="VAS008_F_GeriamojoVandensGavybaNetiesioginesTukstLtPastatai" localSheetId="5">'Forma 8'!$D$31</definedName>
    <definedName name="VAS008_F_GeriamojoVandensGavybaNetiesioginesTukstLtStatiniai" localSheetId="5">'Forma 8'!$F$31</definedName>
    <definedName name="VAS008_F_GeriamojoVandensGavybaNetiesioginesTukstLtTransporto" localSheetId="5">'Forma 8'!$L$31</definedName>
    <definedName name="VAS008_F_GeriamojoVandensGavybaNetiesioginesTukstLtZeme" localSheetId="5">'Forma 8'!$R$31</definedName>
    <definedName name="VAS008_F_GeriamojoVandensGavybaPriskirtaIsViso" localSheetId="5">'Forma 8'!$S$60</definedName>
    <definedName name="VAS008_F_GeriamojoVandensGavybaPriskirtaTukstLtKiti" localSheetId="5">'Forma 8'!$N$60</definedName>
    <definedName name="VAS008_F_GeriamojoVandensGavybaPriskirtaTukstLtMasinos" localSheetId="5">'Forma 8'!$J$60</definedName>
    <definedName name="VAS008_F_GeriamojoVandensGavybaPriskirtaTukstLtNematerialus" localSheetId="5">'Forma 8'!$P$60</definedName>
    <definedName name="VAS008_F_GeriamojoVandensGavybaPriskirtaTukstLtPastatai" localSheetId="5">'Forma 8'!$D$60</definedName>
    <definedName name="VAS008_F_GeriamojoVandensGavybaPriskirtaTukstLtStatiniai" localSheetId="5">'Forma 8'!$F$60</definedName>
    <definedName name="VAS008_F_GeriamojoVandensGavybaPriskirtaTukstLtTransporto" localSheetId="5">'Forma 8'!$L$60</definedName>
    <definedName name="VAS008_F_GeriamojoVandensGavybaPriskirtaTukstLtZeme" localSheetId="5">'Forma 8'!$R$60</definedName>
    <definedName name="VAS008_F_GeriamojoVandensGavybaTiesiogiaiIsViso" localSheetId="5">'Forma 8'!$S$16</definedName>
    <definedName name="VAS008_F_GeriamojoVandensGavybaTiesiogiaiTukstLtKiti" localSheetId="5">'Forma 8'!$N$16</definedName>
    <definedName name="VAS008_F_GeriamojoVandensGavybaTiesiogiaiTukstLtMasinos" localSheetId="5">'Forma 8'!$J$16</definedName>
    <definedName name="VAS008_F_GeriamojoVandensGavybaTiesiogiaiTukstLtNematerialus" localSheetId="5">'Forma 8'!$P$16</definedName>
    <definedName name="VAS008_F_GeriamojoVandensGavybaTiesiogiaiTukstLtPastatai" localSheetId="5">'Forma 8'!$D$16</definedName>
    <definedName name="VAS008_F_GeriamojoVandensGavybaTiesiogiaiTukstLtStatiniai" localSheetId="5">'Forma 8'!$F$16</definedName>
    <definedName name="VAS008_F_GeriamojoVandensGavybaTiesiogiaiTukstLtTransporto" localSheetId="5">'Forma 8'!$L$16</definedName>
    <definedName name="VAS008_F_GeriamojoVandensGavybaTiesiogiaiTukstLtZeme" localSheetId="5">'Forma 8'!$R$16</definedName>
    <definedName name="VAS008_F_GeriamojoVandensPristatymasBendrosiosIsViso" localSheetId="5">'Forma 8'!$S$48</definedName>
    <definedName name="VAS008_F_GeriamojoVandensPristatymasBendrosiosProcKiti" localSheetId="5">'Forma 8'!$M$48</definedName>
    <definedName name="VAS008_F_GeriamojoVandensPristatymasBendrosiosProcMasinos" localSheetId="5">'Forma 8'!$I$48</definedName>
    <definedName name="VAS008_F_GeriamojoVandensPristatymasBendrosiosProcNematerialus" localSheetId="5">'Forma 8'!$O$48</definedName>
    <definedName name="VAS008_F_GeriamojoVandensPristatymasBendrosiosProcPastatai" localSheetId="5">'Forma 8'!$C$48</definedName>
    <definedName name="VAS008_F_GeriamojoVandensPristatymasBendrosiosProcStatiniai" localSheetId="5">'Forma 8'!$E$48</definedName>
    <definedName name="VAS008_F_GeriamojoVandensPristatymasBendrosiosProcTransporto" localSheetId="5">'Forma 8'!$K$48</definedName>
    <definedName name="VAS008_F_GeriamojoVandensPristatymasBendrosiosProcZeme" localSheetId="5">'Forma 8'!$Q$48</definedName>
    <definedName name="VAS008_F_GeriamojoVandensPristatymasBendrosiosTukstLtKiti" localSheetId="5">'Forma 8'!$N$48</definedName>
    <definedName name="VAS008_F_GeriamojoVandensPristatymasBendrosiosTukstLtMasinos" localSheetId="5">'Forma 8'!$J$48</definedName>
    <definedName name="VAS008_F_GeriamojoVandensPristatymasBendrosiosTukstLtNematerialus" localSheetId="5">'Forma 8'!$P$48</definedName>
    <definedName name="VAS008_F_GeriamojoVandensPristatymasBendrosiosTukstLtPastatai" localSheetId="5">'Forma 8'!$D$48</definedName>
    <definedName name="VAS008_F_GeriamojoVandensPristatymasBendrosiosTukstLtStatiniai" localSheetId="5">'Forma 8'!$F$48</definedName>
    <definedName name="VAS008_F_GeriamojoVandensPristatymasBendrosiosTukstLtTransporto" localSheetId="5">'Forma 8'!$L$48</definedName>
    <definedName name="VAS008_F_GeriamojoVandensPristatymasBendrosiosTukstLtZeme" localSheetId="5">'Forma 8'!$R$48</definedName>
    <definedName name="VAS008_F_GeriamojoVandensPristatymasNetiesioginesIsViso" localSheetId="5">'Forma 8'!$S$33</definedName>
    <definedName name="VAS008_F_GeriamojoVandensPristatymasNetiesioginesProcKiti" localSheetId="5">'Forma 8'!$M$33</definedName>
    <definedName name="VAS008_F_GeriamojoVandensPristatymasNetiesioginesProcMasinos" localSheetId="5">'Forma 8'!$I$33</definedName>
    <definedName name="VAS008_F_GeriamojoVandensPristatymasNetiesioginesProcNematerialus" localSheetId="5">'Forma 8'!$O$33</definedName>
    <definedName name="VAS008_F_GeriamojoVandensPristatymasNetiesioginesProcPastatai" localSheetId="5">'Forma 8'!$C$33</definedName>
    <definedName name="VAS008_F_GeriamojoVandensPristatymasNetiesioginesProcStatiniai" localSheetId="5">'Forma 8'!$E$33</definedName>
    <definedName name="VAS008_F_GeriamojoVandensPristatymasNetiesioginesProcTransporto" localSheetId="5">'Forma 8'!$K$33</definedName>
    <definedName name="VAS008_F_GeriamojoVandensPristatymasNetiesioginesProcZeme" localSheetId="5">'Forma 8'!$Q$33</definedName>
    <definedName name="VAS008_F_GeriamojoVandensPristatymasNetiesioginesTukstLtKiti" localSheetId="5">'Forma 8'!$N$33</definedName>
    <definedName name="VAS008_F_GeriamojoVandensPristatymasNetiesioginesTukstLtMasinos" localSheetId="5">'Forma 8'!$J$33</definedName>
    <definedName name="VAS008_F_GeriamojoVandensPristatymasNetiesioginesTukstLtNematerialus" localSheetId="5">'Forma 8'!$P$33</definedName>
    <definedName name="VAS008_F_GeriamojoVandensPristatymasNetiesioginesTukstLtPastatai" localSheetId="5">'Forma 8'!$D$33</definedName>
    <definedName name="VAS008_F_GeriamojoVandensPristatymasNetiesioginesTukstLtStatiniai" localSheetId="5">'Forma 8'!$F$33</definedName>
    <definedName name="VAS008_F_GeriamojoVandensPristatymasNetiesioginesTukstLtTransporto" localSheetId="5">'Forma 8'!$L$33</definedName>
    <definedName name="VAS008_F_GeriamojoVandensPristatymasNetiesioginesTukstLtZeme" localSheetId="5">'Forma 8'!$R$33</definedName>
    <definedName name="VAS008_F_GeriamojoVandensPristatymasPriskirtaIsViso" localSheetId="5">'Forma 8'!$S$62</definedName>
    <definedName name="VAS008_F_GeriamojoVandensPristatymasPriskirtaTukstLtKiti" localSheetId="5">'Forma 8'!$N$62</definedName>
    <definedName name="VAS008_F_GeriamojoVandensPristatymasPriskirtaTukstLtMasinos" localSheetId="5">'Forma 8'!$J$62</definedName>
    <definedName name="VAS008_F_GeriamojoVandensPristatymasPriskirtaTukstLtNematerialus" localSheetId="5">'Forma 8'!$P$62</definedName>
    <definedName name="VAS008_F_GeriamojoVandensPristatymasPriskirtaTukstLtPastatai" localSheetId="5">'Forma 8'!$D$62</definedName>
    <definedName name="VAS008_F_GeriamojoVandensPristatymasPriskirtaTukstLtStatiniai" localSheetId="5">'Forma 8'!$F$62</definedName>
    <definedName name="VAS008_F_GeriamojoVandensPristatymasPriskirtaTukstLtTransporto" localSheetId="5">'Forma 8'!$L$62</definedName>
    <definedName name="VAS008_F_GeriamojoVandensPristatymasPriskirtaTukstLtZeme" localSheetId="5">'Forma 8'!$R$62</definedName>
    <definedName name="VAS008_F_GeriamojoVandensPristatymasPriskirtaVandentiekioIrNuoteku" localSheetId="5">'Forma 8'!$H$62</definedName>
    <definedName name="VAS008_F_GeriamojoVandensPristatymasTiesiogiaiIsViso" localSheetId="5">'Forma 8'!$S$18</definedName>
    <definedName name="VAS008_F_GeriamojoVandensPristatymasTiesiogiaiTukstLtKiti" localSheetId="5">'Forma 8'!$N$18</definedName>
    <definedName name="VAS008_F_GeriamojoVandensPristatymasTiesiogiaiTukstLtMasinos" localSheetId="5">'Forma 8'!$J$18</definedName>
    <definedName name="VAS008_F_GeriamojoVandensPristatymasTiesiogiaiTukstLtNematerialus" localSheetId="5">'Forma 8'!$P$18</definedName>
    <definedName name="VAS008_F_GeriamojoVandensPristatymasTiesiogiaiTukstLtPastatai" localSheetId="5">'Forma 8'!$D$18</definedName>
    <definedName name="VAS008_F_GeriamojoVandensPristatymasTiesiogiaiTukstLtStatiniai" localSheetId="5">'Forma 8'!$F$18</definedName>
    <definedName name="VAS008_F_GeriamojoVandensPristatymasTiesiogiaiTukstLtTransporto" localSheetId="5">'Forma 8'!$L$18</definedName>
    <definedName name="VAS008_F_GeriamojoVandensPristatymasTiesiogiaiTukstLtZeme" localSheetId="5">'Forma 8'!$R$18</definedName>
    <definedName name="VAS008_F_GeriamojoVandensPristatymasTiesiogiaiVandentiekioIrNuoteku" localSheetId="5">'Forma 8'!$H$18</definedName>
    <definedName name="VAS008_F_GeriamojoVandensRuosimasBendrosiosIsViso" localSheetId="5">'Forma 8'!$S$47</definedName>
    <definedName name="VAS008_F_GeriamojoVandensRuosimasBendrosiosProcKiti" localSheetId="5">'Forma 8'!$M$47</definedName>
    <definedName name="VAS008_F_GeriamojoVandensRuosimasBendrosiosProcMasinos" localSheetId="5">'Forma 8'!$I$47</definedName>
    <definedName name="VAS008_F_GeriamojoVandensRuosimasBendrosiosProcNematerialus" localSheetId="5">'Forma 8'!$O$47</definedName>
    <definedName name="VAS008_F_GeriamojoVandensRuosimasBendrosiosProcPastatai" localSheetId="5">'Forma 8'!$C$47</definedName>
    <definedName name="VAS008_F_GeriamojoVandensRuosimasBendrosiosProcStatiniai" localSheetId="5">'Forma 8'!$E$47</definedName>
    <definedName name="VAS008_F_GeriamojoVandensRuosimasBendrosiosProcTransporto" localSheetId="5">'Forma 8'!$K$47</definedName>
    <definedName name="VAS008_F_GeriamojoVandensRuosimasBendrosiosProcZeme" localSheetId="5">'Forma 8'!$Q$47</definedName>
    <definedName name="VAS008_F_GeriamojoVandensRuosimasBendrosiosTukstLtKiti" localSheetId="5">'Forma 8'!$N$47</definedName>
    <definedName name="VAS008_F_GeriamojoVandensRuosimasBendrosiosTukstLtMasinos" localSheetId="5">'Forma 8'!$J$47</definedName>
    <definedName name="VAS008_F_GeriamojoVandensRuosimasBendrosiosTukstLtNematerialus" localSheetId="5">'Forma 8'!$P$47</definedName>
    <definedName name="VAS008_F_GeriamojoVandensRuosimasBendrosiosTukstLtPastatai" localSheetId="5">'Forma 8'!$D$47</definedName>
    <definedName name="VAS008_F_GeriamojoVandensRuosimasBendrosiosTukstLtStatiniai" localSheetId="5">'Forma 8'!$F$47</definedName>
    <definedName name="VAS008_F_GeriamojoVandensRuosimasBendrosiosTukstLtTransporto" localSheetId="5">'Forma 8'!$L$47</definedName>
    <definedName name="VAS008_F_GeriamojoVandensRuosimasBendrosiosTukstLtZeme" localSheetId="5">'Forma 8'!$R$47</definedName>
    <definedName name="VAS008_F_GeriamojoVandensRuosimasNetiesioginesIsViso" localSheetId="5">'Forma 8'!$S$32</definedName>
    <definedName name="VAS008_F_GeriamojoVandensRuosimasNetiesioginesProcKiti" localSheetId="5">'Forma 8'!$M$32</definedName>
    <definedName name="VAS008_F_GeriamojoVandensRuosimasNetiesioginesProcMasinos" localSheetId="5">'Forma 8'!$I$32</definedName>
    <definedName name="VAS008_F_GeriamojoVandensRuosimasNetiesioginesProcNematerialus" localSheetId="5">'Forma 8'!$O$32</definedName>
    <definedName name="VAS008_F_GeriamojoVandensRuosimasNetiesioginesProcPastatai" localSheetId="5">'Forma 8'!$C$32</definedName>
    <definedName name="VAS008_F_GeriamojoVandensRuosimasNetiesioginesProcStatiniai" localSheetId="5">'Forma 8'!$E$32</definedName>
    <definedName name="VAS008_F_GeriamojoVandensRuosimasNetiesioginesProcTransporto" localSheetId="5">'Forma 8'!$K$32</definedName>
    <definedName name="VAS008_F_GeriamojoVandensRuosimasNetiesioginesProcZeme" localSheetId="5">'Forma 8'!$Q$32</definedName>
    <definedName name="VAS008_F_GeriamojoVandensRuosimasNetiesioginesTukstLtKiti" localSheetId="5">'Forma 8'!$N$32</definedName>
    <definedName name="VAS008_F_GeriamojoVandensRuosimasNetiesioginesTukstLtMasinos" localSheetId="5">'Forma 8'!$J$32</definedName>
    <definedName name="VAS008_F_GeriamojoVandensRuosimasNetiesioginesTukstLtNematerialus" localSheetId="5">'Forma 8'!$P$32</definedName>
    <definedName name="VAS008_F_GeriamojoVandensRuosimasNetiesioginesTukstLtPastatai" localSheetId="5">'Forma 8'!$D$32</definedName>
    <definedName name="VAS008_F_GeriamojoVandensRuosimasNetiesioginesTukstLtStatiniai" localSheetId="5">'Forma 8'!$F$32</definedName>
    <definedName name="VAS008_F_GeriamojoVandensRuosimasNetiesioginesTukstLtTransporto" localSheetId="5">'Forma 8'!$L$32</definedName>
    <definedName name="VAS008_F_GeriamojoVandensRuosimasNetiesioginesTukstLtZeme" localSheetId="5">'Forma 8'!$R$32</definedName>
    <definedName name="VAS008_F_GeriamojoVandensRuosimasPriskirtaIsViso" localSheetId="5">'Forma 8'!$S$61</definedName>
    <definedName name="VAS008_F_GeriamojoVandensRuosimasPriskirtaTukstLtKiti" localSheetId="5">'Forma 8'!$N$61</definedName>
    <definedName name="VAS008_F_GeriamojoVandensRuosimasPriskirtaTukstLtMasinos" localSheetId="5">'Forma 8'!$J$61</definedName>
    <definedName name="VAS008_F_GeriamojoVandensRuosimasPriskirtaTukstLtNematerialus" localSheetId="5">'Forma 8'!$P$61</definedName>
    <definedName name="VAS008_F_GeriamojoVandensRuosimasPriskirtaTukstLtPastatai" localSheetId="5">'Forma 8'!$D$61</definedName>
    <definedName name="VAS008_F_GeriamojoVandensRuosimasPriskirtaTukstLtStatiniai" localSheetId="5">'Forma 8'!$F$61</definedName>
    <definedName name="VAS008_F_GeriamojoVandensRuosimasPriskirtaTukstLtTransporto" localSheetId="5">'Forma 8'!$L$61</definedName>
    <definedName name="VAS008_F_GeriamojoVandensRuosimasPriskirtaTukstLtZeme" localSheetId="5">'Forma 8'!$R$61</definedName>
    <definedName name="VAS008_F_GeriamojoVandensRuosimasTiesiogiaiIsViso" localSheetId="5">'Forma 8'!$S$17</definedName>
    <definedName name="VAS008_F_GeriamojoVandensRuosimasTiesiogiaiTukstLtKiti" localSheetId="5">'Forma 8'!$N$17</definedName>
    <definedName name="VAS008_F_GeriamojoVandensRuosimasTiesiogiaiTukstLtMasinos" localSheetId="5">'Forma 8'!$J$17</definedName>
    <definedName name="VAS008_F_GeriamojoVandensRuosimasTiesiogiaiTukstLtNematerialus" localSheetId="5">'Forma 8'!$P$17</definedName>
    <definedName name="VAS008_F_GeriamojoVandensRuosimasTiesiogiaiTukstLtPastatai" localSheetId="5">'Forma 8'!$D$17</definedName>
    <definedName name="VAS008_F_GeriamojoVandensRuosimasTiesiogiaiTukstLtStatiniai" localSheetId="5">'Forma 8'!$F$17</definedName>
    <definedName name="VAS008_F_GeriamojoVandensRuosimasTiesiogiaiTukstLtTransporto" localSheetId="5">'Forma 8'!$L$17</definedName>
    <definedName name="VAS008_F_GeriamojoVandensRuosimasTiesiogiaiTukstLtZeme" localSheetId="5">'Forma 8'!$R$17</definedName>
    <definedName name="VAS008_F_IlgalaikioTurtoTiesiogiaiIsViso" localSheetId="5">'Forma 8'!$S$13</definedName>
    <definedName name="VAS008_F_IlgalaikioTurtoTiesiogiaiTukstLtKiti" localSheetId="5">'Forma 8'!$N$13</definedName>
    <definedName name="VAS008_F_IlgalaikioTurtoTiesiogiaiTukstLtMasinos" localSheetId="5">'Forma 8'!$J$13</definedName>
    <definedName name="VAS008_F_IlgalaikioTurtoTiesiogiaiTukstLtNematerialus" localSheetId="5">'Forma 8'!$P$13</definedName>
    <definedName name="VAS008_F_IlgalaikioTurtoTiesiogiaiTukstLtPastatai" localSheetId="5">'Forma 8'!$D$13</definedName>
    <definedName name="VAS008_F_IlgalaikioTurtoTiesiogiaiTukstLtStatiniai" localSheetId="5">'Forma 8'!$F$13</definedName>
    <definedName name="VAS008_F_IlgalaikioTurtoTiesiogiaiTukstLtTransporto" localSheetId="5">'Forma 8'!$L$13</definedName>
    <definedName name="VAS008_F_IlgalaikioTurtoTiesiogiaiTukstLtZeme" localSheetId="5">'Forma 8'!$R$13</definedName>
    <definedName name="VAS008_F_IlgalaikioTurtoTiesiogiaiVandentiekioIrNuoteku" localSheetId="5">'Forma 8'!$H$13</definedName>
    <definedName name="VAS008_F_KitaNereguliuojamaVeiklaBendrosiosIsViso" localSheetId="5">'Forma 8'!$S$56</definedName>
    <definedName name="VAS008_F_KitaNereguliuojamaVeiklaBendrosiosProcKiti" localSheetId="5">'Forma 8'!$M$56</definedName>
    <definedName name="VAS008_F_KitaNereguliuojamaVeiklaBendrosiosProcMasinos" localSheetId="5">'Forma 8'!$I$56</definedName>
    <definedName name="VAS008_F_KitaNereguliuojamaVeiklaBendrosiosProcNematerialus" localSheetId="5">'Forma 8'!$O$56</definedName>
    <definedName name="VAS008_F_KitaNereguliuojamaVeiklaBendrosiosProcPastatai" localSheetId="5">'Forma 8'!$C$56</definedName>
    <definedName name="VAS008_F_KitaNereguliuojamaVeiklaBendrosiosProcStatiniai" localSheetId="5">'Forma 8'!$E$56</definedName>
    <definedName name="VAS008_F_KitaNereguliuojamaVeiklaBendrosiosProcTransporto" localSheetId="5">'Forma 8'!$K$56</definedName>
    <definedName name="VAS008_F_KitaNereguliuojamaVeiklaBendrosiosProcZeme" localSheetId="5">'Forma 8'!$Q$56</definedName>
    <definedName name="VAS008_F_KitaNereguliuojamaVeiklaBendrosiosTukstLtKiti" localSheetId="5">'Forma 8'!$N$56</definedName>
    <definedName name="VAS008_F_KitaNereguliuojamaVeiklaBendrosiosTukstLtMasinos" localSheetId="5">'Forma 8'!$J$56</definedName>
    <definedName name="VAS008_F_KitaNereguliuojamaVeiklaBendrosiosTukstLtNematerialus" localSheetId="5">'Forma 8'!$P$56</definedName>
    <definedName name="VAS008_F_KitaNereguliuojamaVeiklaBendrosiosTukstLtPastatai" localSheetId="5">'Forma 8'!$D$56</definedName>
    <definedName name="VAS008_F_KitaNereguliuojamaVeiklaBendrosiosTukstLtStatiniai" localSheetId="5">'Forma 8'!$F$56</definedName>
    <definedName name="VAS008_F_KitaNereguliuojamaVeiklaBendrosiosTukstLtTransporto" localSheetId="5">'Forma 8'!$L$56</definedName>
    <definedName name="VAS008_F_KitaNereguliuojamaVeiklaBendrosiosTukstLtZeme" localSheetId="5">'Forma 8'!$R$56</definedName>
    <definedName name="VAS008_F_KitaNereguliuojamaVeiklaNetiesioginesIsViso" localSheetId="5">'Forma 8'!$S$41</definedName>
    <definedName name="VAS008_F_KitaNereguliuojamaVeiklaNetiesioginesProcKiti" localSheetId="5">'Forma 8'!$M$41</definedName>
    <definedName name="VAS008_F_KitaNereguliuojamaVeiklaNetiesioginesProcMasinos" localSheetId="5">'Forma 8'!$I$41</definedName>
    <definedName name="VAS008_F_KitaNereguliuojamaVeiklaNetiesioginesProcNematerialus" localSheetId="5">'Forma 8'!$O$41</definedName>
    <definedName name="VAS008_F_KitaNereguliuojamaVeiklaNetiesioginesProcPastatai" localSheetId="5">'Forma 8'!$C$41</definedName>
    <definedName name="VAS008_F_KitaNereguliuojamaVeiklaNetiesioginesProcStatiniai" localSheetId="5">'Forma 8'!$E$41</definedName>
    <definedName name="VAS008_F_KitaNereguliuojamaVeiklaNetiesioginesProcTransporto" localSheetId="5">'Forma 8'!$K$41</definedName>
    <definedName name="VAS008_F_KitaNereguliuojamaVeiklaNetiesioginesProcZeme" localSheetId="5">'Forma 8'!$Q$41</definedName>
    <definedName name="VAS008_F_KitaNereguliuojamaVeiklaNetiesioginesTukstLtKiti" localSheetId="5">'Forma 8'!$N$41</definedName>
    <definedName name="VAS008_F_KitaNereguliuojamaVeiklaNetiesioginesTukstLtMasinos" localSheetId="5">'Forma 8'!$J$41</definedName>
    <definedName name="VAS008_F_KitaNereguliuojamaVeiklaNetiesioginesTukstLtNematerialus" localSheetId="5">'Forma 8'!$P$41</definedName>
    <definedName name="VAS008_F_KitaNereguliuojamaVeiklaNetiesioginesTukstLtPastatai" localSheetId="5">'Forma 8'!$D$41</definedName>
    <definedName name="VAS008_F_KitaNereguliuojamaVeiklaNetiesioginesTukstLtStatiniai" localSheetId="5">'Forma 8'!$F$41</definedName>
    <definedName name="VAS008_F_KitaNereguliuojamaVeiklaNetiesioginesTukstLtTransporto" localSheetId="5">'Forma 8'!$L$41</definedName>
    <definedName name="VAS008_F_KitaNereguliuojamaVeiklaNetiesioginesTukstLtZeme" localSheetId="5">'Forma 8'!$R$41</definedName>
    <definedName name="VAS008_F_KitaNereguliuojamaVeiklaPriskirtaIsViso" localSheetId="5">'Forma 8'!$S$70</definedName>
    <definedName name="VAS008_F_KitaNereguliuojamaVeiklaPriskirtaTukstLtKiti" localSheetId="5">'Forma 8'!$N$70</definedName>
    <definedName name="VAS008_F_KitaNereguliuojamaVeiklaPriskirtaTukstLtMasinos" localSheetId="5">'Forma 8'!$J$70</definedName>
    <definedName name="VAS008_F_KitaNereguliuojamaVeiklaPriskirtaTukstLtNematerialus" localSheetId="5">'Forma 8'!$P$70</definedName>
    <definedName name="VAS008_F_KitaNereguliuojamaVeiklaPriskirtaTukstLtPastatai" localSheetId="5">'Forma 8'!$D$70</definedName>
    <definedName name="VAS008_F_KitaNereguliuojamaVeiklaPriskirtaTukstLtStatiniai" localSheetId="5">'Forma 8'!$F$70</definedName>
    <definedName name="VAS008_F_KitaNereguliuojamaVeiklaPriskirtaTukstLtTransporto" localSheetId="5">'Forma 8'!$L$70</definedName>
    <definedName name="VAS008_F_KitaNereguliuojamaVeiklaPriskirtaTukstLtZeme" localSheetId="5">'Forma 8'!$R$70</definedName>
    <definedName name="VAS008_F_KitaNereguliuojamaVeiklaPriskirtaVandentiekioIrNuoteku" localSheetId="5">'Forma 8'!$H$70</definedName>
    <definedName name="VAS008_F_KitaNereguliuojamaVeiklaTiesiogiaiIsViso" localSheetId="5">'Forma 8'!$S$26</definedName>
    <definedName name="VAS008_F_KitaNereguliuojamaVeiklaTiesiogiaiTukstLtKiti" localSheetId="5">'Forma 8'!$N$26</definedName>
    <definedName name="VAS008_F_KitaNereguliuojamaVeiklaTiesiogiaiTukstLtMasinos" localSheetId="5">'Forma 8'!$J$26</definedName>
    <definedName name="VAS008_F_KitaNereguliuojamaVeiklaTiesiogiaiTukstLtNematerialus" localSheetId="5">'Forma 8'!$P$26</definedName>
    <definedName name="VAS008_F_KitaNereguliuojamaVeiklaTiesiogiaiTukstLtPastatai" localSheetId="5">'Forma 8'!$D$26</definedName>
    <definedName name="VAS008_F_KitaNereguliuojamaVeiklaTiesiogiaiTukstLtStatiniai" localSheetId="5">'Forma 8'!$F$26</definedName>
    <definedName name="VAS008_F_KitaNereguliuojamaVeiklaTiesiogiaiTukstLtTransporto" localSheetId="5">'Forma 8'!$L$26</definedName>
    <definedName name="VAS008_F_KitaNereguliuojamaVeiklaTiesiogiaiTukstLtZeme" localSheetId="5">'Forma 8'!$R$26</definedName>
    <definedName name="VAS008_F_KitaNereguliuojamaVeiklaTiesiogiaiVandentiekioIrNuoteku" localSheetId="5">'Forma 8'!$H$26</definedName>
    <definedName name="VAS008_F_KitaReguliuojamaVeiklaBendrosiosIsViso" localSheetId="5">'Forma 8'!$S$55</definedName>
    <definedName name="VAS008_F_KitaReguliuojamaVeiklaBendrosiosProcKiti" localSheetId="5">'Forma 8'!$M$55</definedName>
    <definedName name="VAS008_F_KitaReguliuojamaVeiklaBendrosiosProcMasinos" localSheetId="5">'Forma 8'!$I$55</definedName>
    <definedName name="VAS008_F_KitaReguliuojamaVeiklaBendrosiosProcNematerialus" localSheetId="5">'Forma 8'!$O$55</definedName>
    <definedName name="VAS008_F_KitaReguliuojamaVeiklaBendrosiosProcPastatai" localSheetId="5">'Forma 8'!$C$55</definedName>
    <definedName name="VAS008_F_KitaReguliuojamaVeiklaBendrosiosProcStatiniai" localSheetId="5">'Forma 8'!$E$55</definedName>
    <definedName name="VAS008_F_KitaReguliuojamaVeiklaBendrosiosProcTransporto" localSheetId="5">'Forma 8'!$K$55</definedName>
    <definedName name="VAS008_F_KitaReguliuojamaVeiklaBendrosiosProcZeme" localSheetId="5">'Forma 8'!$Q$55</definedName>
    <definedName name="VAS008_F_KitaReguliuojamaVeiklaBendrosiosTukstLtKiti" localSheetId="5">'Forma 8'!$N$55</definedName>
    <definedName name="VAS008_F_KitaReguliuojamaVeiklaBendrosiosTukstLtMasinos" localSheetId="5">'Forma 8'!$J$55</definedName>
    <definedName name="VAS008_F_KitaReguliuojamaVeiklaBendrosiosTukstLtNematerialus" localSheetId="5">'Forma 8'!$P$55</definedName>
    <definedName name="VAS008_F_KitaReguliuojamaVeiklaBendrosiosTukstLtPastatai" localSheetId="5">'Forma 8'!$D$55</definedName>
    <definedName name="VAS008_F_KitaReguliuojamaVeiklaBendrosiosTukstLtStatiniai" localSheetId="5">'Forma 8'!$F$55</definedName>
    <definedName name="VAS008_F_KitaReguliuojamaVeiklaBendrosiosTukstLtTransporto" localSheetId="5">'Forma 8'!$L$55</definedName>
    <definedName name="VAS008_F_KitaReguliuojamaVeiklaBendrosiosTukstLtZeme" localSheetId="5">'Forma 8'!$R$55</definedName>
    <definedName name="VAS008_F_KitaReguliuojamaVeiklaNetiesioginesIsViso" localSheetId="5">'Forma 8'!$S$40</definedName>
    <definedName name="VAS008_F_KitaReguliuojamaVeiklaNetiesioginesProcKiti" localSheetId="5">'Forma 8'!$M$40</definedName>
    <definedName name="VAS008_F_KitaReguliuojamaVeiklaNetiesioginesProcMasinos" localSheetId="5">'Forma 8'!$I$40</definedName>
    <definedName name="VAS008_F_KitaReguliuojamaVeiklaNetiesioginesProcNematerialus" localSheetId="5">'Forma 8'!$O$40</definedName>
    <definedName name="VAS008_F_KitaReguliuojamaVeiklaNetiesioginesProcPastatai" localSheetId="5">'Forma 8'!$C$40</definedName>
    <definedName name="VAS008_F_KitaReguliuojamaVeiklaNetiesioginesProcStatiniai" localSheetId="5">'Forma 8'!$E$40</definedName>
    <definedName name="VAS008_F_KitaReguliuojamaVeiklaNetiesioginesProcTransporto" localSheetId="5">'Forma 8'!$K$40</definedName>
    <definedName name="VAS008_F_KitaReguliuojamaVeiklaNetiesioginesProcZeme" localSheetId="5">'Forma 8'!$Q$40</definedName>
    <definedName name="VAS008_F_KitaReguliuojamaVeiklaNetiesioginesTukstLtKiti" localSheetId="5">'Forma 8'!$N$40</definedName>
    <definedName name="VAS008_F_KitaReguliuojamaVeiklaNetiesioginesTukstLtMasinos" localSheetId="5">'Forma 8'!$J$40</definedName>
    <definedName name="VAS008_F_KitaReguliuojamaVeiklaNetiesioginesTukstLtNematerialus" localSheetId="5">'Forma 8'!$P$40</definedName>
    <definedName name="VAS008_F_KitaReguliuojamaVeiklaNetiesioginesTukstLtPastatai" localSheetId="5">'Forma 8'!$D$40</definedName>
    <definedName name="VAS008_F_KitaReguliuojamaVeiklaNetiesioginesTukstLtStatiniai" localSheetId="5">'Forma 8'!$F$40</definedName>
    <definedName name="VAS008_F_KitaReguliuojamaVeiklaNetiesioginesTukstLtTransporto" localSheetId="5">'Forma 8'!$L$40</definedName>
    <definedName name="VAS008_F_KitaReguliuojamaVeiklaNetiesioginesTukstLtZeme" localSheetId="5">'Forma 8'!$R$40</definedName>
    <definedName name="VAS008_F_KitaReguliuojamaVeiklaPriskirtaIsViso" localSheetId="5">'Forma 8'!$S$69</definedName>
    <definedName name="VAS008_F_KitaReguliuojamaVeiklaPriskirtaTukstLtKiti" localSheetId="5">'Forma 8'!$N$69</definedName>
    <definedName name="VAS008_F_KitaReguliuojamaVeiklaPriskirtaTukstLtMasinos" localSheetId="5">'Forma 8'!$J$69</definedName>
    <definedName name="VAS008_F_KitaReguliuojamaVeiklaPriskirtaTukstLtNematerialus" localSheetId="5">'Forma 8'!$P$69</definedName>
    <definedName name="VAS008_F_KitaReguliuojamaVeiklaPriskirtaTukstLtPastatai" localSheetId="5">'Forma 8'!$D$69</definedName>
    <definedName name="VAS008_F_KitaReguliuojamaVeiklaPriskirtaTukstLtStatiniai" localSheetId="5">'Forma 8'!$F$69</definedName>
    <definedName name="VAS008_F_KitaReguliuojamaVeiklaPriskirtaTukstLtTransporto" localSheetId="5">'Forma 8'!$L$69</definedName>
    <definedName name="VAS008_F_KitaReguliuojamaVeiklaPriskirtaTukstLtZeme" localSheetId="5">'Forma 8'!$R$69</definedName>
    <definedName name="VAS008_F_KitaReguliuojamaVeiklaPriskirtaVandentiekioIrNuoteku" localSheetId="5">'Forma 8'!$H$69</definedName>
    <definedName name="VAS008_F_KitaReguliuojamaVeiklaTiesiogiaiIsViso" localSheetId="5">'Forma 8'!$S$25</definedName>
    <definedName name="VAS008_F_KitaReguliuojamaVeiklaTiesiogiaiTukstLtKiti" localSheetId="5">'Forma 8'!$N$25</definedName>
    <definedName name="VAS008_F_KitaReguliuojamaVeiklaTiesiogiaiTukstLtMasinos" localSheetId="5">'Forma 8'!$J$25</definedName>
    <definedName name="VAS008_F_KitaReguliuojamaVeiklaTiesiogiaiTukstLtNematerialus" localSheetId="5">'Forma 8'!$P$25</definedName>
    <definedName name="VAS008_F_KitaReguliuojamaVeiklaTiesiogiaiTukstLtPastatai" localSheetId="5">'Forma 8'!$D$25</definedName>
    <definedName name="VAS008_F_KitaReguliuojamaVeiklaTiesiogiaiTukstLtStatiniai" localSheetId="5">'Forma 8'!$F$25</definedName>
    <definedName name="VAS008_F_KitaReguliuojamaVeiklaTiesiogiaiTukstLtTransporto" localSheetId="5">'Forma 8'!$L$25</definedName>
    <definedName name="VAS008_F_KitaReguliuojamaVeiklaTiesiogiaiTukstLtZeme" localSheetId="5">'Forma 8'!$R$25</definedName>
    <definedName name="VAS008_F_KitaReguliuojamaVeiklaTiesiogiaiVandentiekioIrNuoteku" localSheetId="5">'Forma 8'!$H$25</definedName>
    <definedName name="VAS008_F_KriterijausPavadinimasProcKiti" localSheetId="5">'Forma 8'!$M$28</definedName>
    <definedName name="VAS008_F_KriterijausPavadinimasProcMasinos" localSheetId="5">'Forma 8'!$I$28</definedName>
    <definedName name="VAS008_F_KriterijausPavadinimasProcNematerialus" localSheetId="5">'Forma 8'!$O$28</definedName>
    <definedName name="VAS008_F_KriterijausPavadinimasProcPastatai" localSheetId="5">'Forma 8'!$C$28</definedName>
    <definedName name="VAS008_F_KriterijausPavadinimasProcStatiniai" localSheetId="5">'Forma 8'!$E$28</definedName>
    <definedName name="VAS008_F_KriterijausPavadinimasProcTransporto" localSheetId="5">'Forma 8'!$K$28</definedName>
    <definedName name="VAS008_F_KriterijausPavadinimasProcZeme" localSheetId="5">'Forma 8'!$Q$28</definedName>
    <definedName name="VAS008_F_NereguliuojamamIlgalaikiamTurtuiBendrosiosIsViso" localSheetId="5">'Forma 8'!$S$54</definedName>
    <definedName name="VAS008_F_NereguliuojamamIlgalaikiamTurtuiBendrosiosProcKiti" localSheetId="5">'Forma 8'!$M$54</definedName>
    <definedName name="VAS008_F_NereguliuojamamIlgalaikiamTurtuiBendrosiosProcMasinos" localSheetId="5">'Forma 8'!$I$54</definedName>
    <definedName name="VAS008_F_NereguliuojamamIlgalaikiamTurtuiBendrosiosProcNematerialus" localSheetId="5">'Forma 8'!$O$54</definedName>
    <definedName name="VAS008_F_NereguliuojamamIlgalaikiamTurtuiBendrosiosProcPastatai" localSheetId="5">'Forma 8'!$C$54</definedName>
    <definedName name="VAS008_F_NereguliuojamamIlgalaikiamTurtuiBendrosiosProcStatiniai" localSheetId="5">'Forma 8'!$E$54</definedName>
    <definedName name="VAS008_F_NereguliuojamamIlgalaikiamTurtuiBendrosiosProcTransporto" localSheetId="5">'Forma 8'!$K$54</definedName>
    <definedName name="VAS008_F_NereguliuojamamIlgalaikiamTurtuiBendrosiosProcZeme" localSheetId="5">'Forma 8'!$Q$54</definedName>
    <definedName name="VAS008_F_NereguliuojamamIlgalaikiamTurtuiBendrosiosTukstLtKiti" localSheetId="5">'Forma 8'!$N$54</definedName>
    <definedName name="VAS008_F_NereguliuojamamIlgalaikiamTurtuiBendrosiosTukstLtMasinos" localSheetId="5">'Forma 8'!$J$54</definedName>
    <definedName name="VAS008_F_NereguliuojamamIlgalaikiamTurtuiBendrosiosTukstLtNematerialus" localSheetId="5">'Forma 8'!$P$54</definedName>
    <definedName name="VAS008_F_NereguliuojamamIlgalaikiamTurtuiBendrosiosTukstLtPastatai" localSheetId="5">'Forma 8'!$D$54</definedName>
    <definedName name="VAS008_F_NereguliuojamamIlgalaikiamTurtuiBendrosiosTukstLtStatiniai" localSheetId="5">'Forma 8'!$F$54</definedName>
    <definedName name="VAS008_F_NereguliuojamamIlgalaikiamTurtuiBendrosiosTukstLtTransporto" localSheetId="5">'Forma 8'!$L$54</definedName>
    <definedName name="VAS008_F_NereguliuojamamIlgalaikiamTurtuiBendrosiosTukstLtZeme" localSheetId="5">'Forma 8'!$R$54</definedName>
    <definedName name="VAS008_F_NereguliuojamamIlgalaikiamTurtuiNetiesioginesIsViso" localSheetId="5">'Forma 8'!$S$39</definedName>
    <definedName name="VAS008_F_NereguliuojamamIlgalaikiamTurtuiNetiesioginesProcKiti" localSheetId="5">'Forma 8'!$M$39</definedName>
    <definedName name="VAS008_F_NereguliuojamamIlgalaikiamTurtuiNetiesioginesProcMasinos" localSheetId="5">'Forma 8'!$I$39</definedName>
    <definedName name="VAS008_F_NereguliuojamamIlgalaikiamTurtuiNetiesioginesProcNematerialus" localSheetId="5">'Forma 8'!$O$39</definedName>
    <definedName name="VAS008_F_NereguliuojamamIlgalaikiamTurtuiNetiesioginesProcPastatai" localSheetId="5">'Forma 8'!$C$39</definedName>
    <definedName name="VAS008_F_NereguliuojamamIlgalaikiamTurtuiNetiesioginesProcStatiniai" localSheetId="5">'Forma 8'!$E$39</definedName>
    <definedName name="VAS008_F_NereguliuojamamIlgalaikiamTurtuiNetiesioginesProcTransporto" localSheetId="5">'Forma 8'!$K$39</definedName>
    <definedName name="VAS008_F_NereguliuojamamIlgalaikiamTurtuiNetiesioginesProcZeme" localSheetId="5">'Forma 8'!$Q$39</definedName>
    <definedName name="VAS008_F_NereguliuojamamIlgalaikiamTurtuiNetiesioginesTukstLtKiti" localSheetId="5">'Forma 8'!$N$39</definedName>
    <definedName name="VAS008_F_NereguliuojamamIlgalaikiamTurtuiNetiesioginesTukstLtMasinos" localSheetId="5">'Forma 8'!$J$39</definedName>
    <definedName name="VAS008_F_NereguliuojamamIlgalaikiamTurtuiNetiesioginesTukstLtNematerialus" localSheetId="5">'Forma 8'!$P$39</definedName>
    <definedName name="VAS008_F_NereguliuojamamIlgalaikiamTurtuiNetiesioginesTukstLtPastatai" localSheetId="5">'Forma 8'!$D$39</definedName>
    <definedName name="VAS008_F_NereguliuojamamIlgalaikiamTurtuiNetiesioginesTukstLtStatiniai" localSheetId="5">'Forma 8'!$F$39</definedName>
    <definedName name="VAS008_F_NereguliuojamamIlgalaikiamTurtuiNetiesioginesTukstLtTransporto" localSheetId="5">'Forma 8'!$L$39</definedName>
    <definedName name="VAS008_F_NereguliuojamamIlgalaikiamTurtuiNetiesioginesTukstLtZeme" localSheetId="5">'Forma 8'!$R$39</definedName>
    <definedName name="VAS008_F_NereguliuojamamIlgalaikiamTurtuiPriskirtaIsViso" localSheetId="5">'Forma 8'!$S$68</definedName>
    <definedName name="VAS008_F_NereguliuojamamIlgalaikiamTurtuiPriskirtaTukstLtKiti" localSheetId="5">'Forma 8'!$N$68</definedName>
    <definedName name="VAS008_F_NereguliuojamamIlgalaikiamTurtuiPriskirtaTukstLtMasinos" localSheetId="5">'Forma 8'!$J$68</definedName>
    <definedName name="VAS008_F_NereguliuojamamIlgalaikiamTurtuiPriskirtaTukstLtNematerialus" localSheetId="5">'Forma 8'!$P$68</definedName>
    <definedName name="VAS008_F_NereguliuojamamIlgalaikiamTurtuiPriskirtaTukstLtPastatai" localSheetId="5">'Forma 8'!$D$68</definedName>
    <definedName name="VAS008_F_NereguliuojamamIlgalaikiamTurtuiPriskirtaTukstLtStatiniai" localSheetId="5">'Forma 8'!$F$68</definedName>
    <definedName name="VAS008_F_NereguliuojamamIlgalaikiamTurtuiPriskirtaTukstLtTransporto" localSheetId="5">'Forma 8'!$L$68</definedName>
    <definedName name="VAS008_F_NereguliuojamamIlgalaikiamTurtuiPriskirtaTukstLtZeme" localSheetId="5">'Forma 8'!$R$68</definedName>
    <definedName name="VAS008_F_NereguliuojamamIlgalaikiamTurtuiPriskirtaVandentiekioIrNuoteku" localSheetId="5">'Forma 8'!$H$68</definedName>
    <definedName name="VAS008_F_NereguliuojamoIlgalaikioTurtoTiesiogiaiIsViso" localSheetId="5">'Forma 8'!$S$24</definedName>
    <definedName name="VAS008_F_NereguliuojamoIlgalaikioTurtoTiesiogiaiTukstLtKiti" localSheetId="5">'Forma 8'!$N$24</definedName>
    <definedName name="VAS008_F_NereguliuojamoIlgalaikioTurtoTiesiogiaiTukstLtMasinos" localSheetId="5">'Forma 8'!$J$24</definedName>
    <definedName name="VAS008_F_NereguliuojamoIlgalaikioTurtoTiesiogiaiTukstLtNematerialus" localSheetId="5">'Forma 8'!$P$24</definedName>
    <definedName name="VAS008_F_NereguliuojamoIlgalaikioTurtoTiesiogiaiTukstLtPastatai" localSheetId="5">'Forma 8'!$D$24</definedName>
    <definedName name="VAS008_F_NereguliuojamoIlgalaikioTurtoTiesiogiaiTukstLtStatiniai" localSheetId="5">'Forma 8'!$F$24</definedName>
    <definedName name="VAS008_F_NereguliuojamoIlgalaikioTurtoTiesiogiaiTukstLtTransporto" localSheetId="5">'Forma 8'!$L$24</definedName>
    <definedName name="VAS008_F_NereguliuojamoIlgalaikioTurtoTiesiogiaiTukstLtZeme" localSheetId="5">'Forma 8'!$R$24</definedName>
    <definedName name="VAS008_F_NereguliuojamoIlgalaikioTurtoTiesiogiaiVandentiekioIrNuoteku" localSheetId="5">'Forma 8'!$H$24</definedName>
    <definedName name="VAS008_F_NetiesioginesVeiklosTurtoIsViso" localSheetId="5">'Forma 8'!$S$27</definedName>
    <definedName name="VAS008_F_NetiesioginesVeiklosTurtoProcKiti" localSheetId="5">'Forma 8'!$M$27</definedName>
    <definedName name="VAS008_F_NetiesioginesVeiklosTurtoProcMasinos" localSheetId="5">'Forma 8'!$I$27</definedName>
    <definedName name="VAS008_F_NetiesioginesVeiklosTurtoProcNematerialus" localSheetId="5">'Forma 8'!$O$27</definedName>
    <definedName name="VAS008_F_NetiesioginesVeiklosTurtoProcPastatai" localSheetId="5">'Forma 8'!$C$27</definedName>
    <definedName name="VAS008_F_NetiesioginesVeiklosTurtoProcStatiniai" localSheetId="5">'Forma 8'!$E$27</definedName>
    <definedName name="VAS008_F_NetiesioginesVeiklosTurtoProcTransporto" localSheetId="5">'Forma 8'!$K$27</definedName>
    <definedName name="VAS008_F_NetiesioginesVeiklosTurtoProcZeme" localSheetId="5">'Forma 8'!$Q$27</definedName>
    <definedName name="VAS008_F_NetiesioginesVeiklosTurtoTukstLtKiti" localSheetId="5">'Forma 8'!$N$27</definedName>
    <definedName name="VAS008_F_NetiesioginesVeiklosTurtoTukstLtMasinos" localSheetId="5">'Forma 8'!$J$27</definedName>
    <definedName name="VAS008_F_NetiesioginesVeiklosTurtoTukstLtNematerialus" localSheetId="5">'Forma 8'!$P$27</definedName>
    <definedName name="VAS008_F_NetiesioginesVeiklosTurtoTukstLtPastatai" localSheetId="5">'Forma 8'!$D$27</definedName>
    <definedName name="VAS008_F_NetiesioginesVeiklosTurtoTukstLtStatiniai" localSheetId="5">'Forma 8'!$F$27</definedName>
    <definedName name="VAS008_F_NetiesioginesVeiklosTurtoTukstLtTransporto" localSheetId="5">'Forma 8'!$L$27</definedName>
    <definedName name="VAS008_F_NetiesioginesVeiklosTurtoTukstLtZeme" localSheetId="5">'Forma 8'!$R$27</definedName>
    <definedName name="VAS008_F_NuotekuDumbloTvarkymasBendrosiosIsViso" localSheetId="5">'Forma 8'!$S$51</definedName>
    <definedName name="VAS008_F_NuotekuDumbloTvarkymasBendrosiosProcKiti" localSheetId="5">'Forma 8'!$M$51</definedName>
    <definedName name="VAS008_F_NuotekuDumbloTvarkymasBendrosiosProcMasinos" localSheetId="5">'Forma 8'!$I$51</definedName>
    <definedName name="VAS008_F_NuotekuDumbloTvarkymasBendrosiosProcNematerialus" localSheetId="5">'Forma 8'!$O$51</definedName>
    <definedName name="VAS008_F_NuotekuDumbloTvarkymasBendrosiosProcPastatai" localSheetId="5">'Forma 8'!$C$51</definedName>
    <definedName name="VAS008_F_NuotekuDumbloTvarkymasBendrosiosProcStatiniai" localSheetId="5">'Forma 8'!$E$51</definedName>
    <definedName name="VAS008_F_NuotekuDumbloTvarkymasBendrosiosProcTransporto" localSheetId="5">'Forma 8'!$K$51</definedName>
    <definedName name="VAS008_F_NuotekuDumbloTvarkymasBendrosiosProcZeme" localSheetId="5">'Forma 8'!$Q$51</definedName>
    <definedName name="VAS008_F_NuotekuDumbloTvarkymasBendrosiosTukstLtKiti" localSheetId="5">'Forma 8'!$N$51</definedName>
    <definedName name="VAS008_F_NuotekuDumbloTvarkymasBendrosiosTukstLtMasinos" localSheetId="5">'Forma 8'!$J$51</definedName>
    <definedName name="VAS008_F_NuotekuDumbloTvarkymasBendrosiosTukstLtNematerialus" localSheetId="5">'Forma 8'!$P$51</definedName>
    <definedName name="VAS008_F_NuotekuDumbloTvarkymasBendrosiosTukstLtPastatai" localSheetId="5">'Forma 8'!$D$51</definedName>
    <definedName name="VAS008_F_NuotekuDumbloTvarkymasBendrosiosTukstLtStatiniai" localSheetId="5">'Forma 8'!$F$51</definedName>
    <definedName name="VAS008_F_NuotekuDumbloTvarkymasBendrosiosTukstLtTransporto" localSheetId="5">'Forma 8'!$L$51</definedName>
    <definedName name="VAS008_F_NuotekuDumbloTvarkymasBendrosiosTukstLtZeme" localSheetId="5">'Forma 8'!$R$51</definedName>
    <definedName name="VAS008_F_NuotekuDumbloTvarkymasNetiesioginesIsViso" localSheetId="5">'Forma 8'!$S$36</definedName>
    <definedName name="VAS008_F_NuotekuDumbloTvarkymasNetiesioginesProcKiti" localSheetId="5">'Forma 8'!$M$36</definedName>
    <definedName name="VAS008_F_NuotekuDumbloTvarkymasNetiesioginesProcMasinos" localSheetId="5">'Forma 8'!$I$36</definedName>
    <definedName name="VAS008_F_NuotekuDumbloTvarkymasNetiesioginesProcNematerialus" localSheetId="5">'Forma 8'!$O$36</definedName>
    <definedName name="VAS008_F_NuotekuDumbloTvarkymasNetiesioginesProcPastatai" localSheetId="5">'Forma 8'!$C$36</definedName>
    <definedName name="VAS008_F_NuotekuDumbloTvarkymasNetiesioginesProcStatiniai" localSheetId="5">'Forma 8'!$E$36</definedName>
    <definedName name="VAS008_F_NuotekuDumbloTvarkymasNetiesioginesProcTransporto" localSheetId="5">'Forma 8'!$K$36</definedName>
    <definedName name="VAS008_F_NuotekuDumbloTvarkymasNetiesioginesProcZeme" localSheetId="5">'Forma 8'!$Q$36</definedName>
    <definedName name="VAS008_F_NuotekuDumbloTvarkymasNetiesioginesTukstLtKiti" localSheetId="5">'Forma 8'!$N$36</definedName>
    <definedName name="VAS008_F_NuotekuDumbloTvarkymasNetiesioginesTukstLtMasinos" localSheetId="5">'Forma 8'!$J$36</definedName>
    <definedName name="VAS008_F_NuotekuDumbloTvarkymasNetiesioginesTukstLtNematerialus" localSheetId="5">'Forma 8'!$P$36</definedName>
    <definedName name="VAS008_F_NuotekuDumbloTvarkymasNetiesioginesTukstLtPastatai" localSheetId="5">'Forma 8'!$D$36</definedName>
    <definedName name="VAS008_F_NuotekuDumbloTvarkymasNetiesioginesTukstLtStatiniai" localSheetId="5">'Forma 8'!$F$36</definedName>
    <definedName name="VAS008_F_NuotekuDumbloTvarkymasNetiesioginesTukstLtTransporto" localSheetId="5">'Forma 8'!$L$36</definedName>
    <definedName name="VAS008_F_NuotekuDumbloTvarkymasNetiesioginesTukstLtZeme" localSheetId="5">'Forma 8'!$R$36</definedName>
    <definedName name="VAS008_F_NuotekuDumbloTvarkymasPriskirtaIsViso" localSheetId="5">'Forma 8'!$S$65</definedName>
    <definedName name="VAS008_F_NuotekuDumbloTvarkymasPriskirtaTukstLtKiti" localSheetId="5">'Forma 8'!$N$65</definedName>
    <definedName name="VAS008_F_NuotekuDumbloTvarkymasPriskirtaTukstLtMasinos" localSheetId="5">'Forma 8'!$J$65</definedName>
    <definedName name="VAS008_F_NuotekuDumbloTvarkymasPriskirtaTukstLtNematerialus" localSheetId="5">'Forma 8'!$P$65</definedName>
    <definedName name="VAS008_F_NuotekuDumbloTvarkymasPriskirtaTukstLtPastatai" localSheetId="5">'Forma 8'!$D$65</definedName>
    <definedName name="VAS008_F_NuotekuDumbloTvarkymasPriskirtaTukstLtStatiniai" localSheetId="5">'Forma 8'!$F$65</definedName>
    <definedName name="VAS008_F_NuotekuDumbloTvarkymasPriskirtaTukstLtTransporto" localSheetId="5">'Forma 8'!$L$65</definedName>
    <definedName name="VAS008_F_NuotekuDumbloTvarkymasPriskirtaTukstLtZeme" localSheetId="5">'Forma 8'!$R$65</definedName>
    <definedName name="VAS008_F_NuotekuDumbloTvarkymasTiesiogiaiIsViso" localSheetId="5">'Forma 8'!$S$21</definedName>
    <definedName name="VAS008_F_NuotekuDumbloTvarkymasTiesiogiaiTukstLtKiti" localSheetId="5">'Forma 8'!$N$21</definedName>
    <definedName name="VAS008_F_NuotekuDumbloTvarkymasTiesiogiaiTukstLtMasinos" localSheetId="5">'Forma 8'!$J$21</definedName>
    <definedName name="VAS008_F_NuotekuDumbloTvarkymasTiesiogiaiTukstLtNematerialus" localSheetId="5">'Forma 8'!$P$21</definedName>
    <definedName name="VAS008_F_NuotekuDumbloTvarkymasTiesiogiaiTukstLtPastatai" localSheetId="5">'Forma 8'!$D$21</definedName>
    <definedName name="VAS008_F_NuotekuDumbloTvarkymasTiesiogiaiTukstLtStatiniai" localSheetId="5">'Forma 8'!$F$21</definedName>
    <definedName name="VAS008_F_NuotekuDumbloTvarkymasTiesiogiaiTukstLtTransporto" localSheetId="5">'Forma 8'!$L$21</definedName>
    <definedName name="VAS008_F_NuotekuDumbloTvarkymasTiesiogiaiTukstLtZeme" localSheetId="5">'Forma 8'!$R$21</definedName>
    <definedName name="VAS008_F_NuotekuSurinkimasBendrosiosIsViso" localSheetId="5">'Forma 8'!$S$49</definedName>
    <definedName name="VAS008_F_NuotekuSurinkimasBendrosiosProcKiti" localSheetId="5">'Forma 8'!$M$49</definedName>
    <definedName name="VAS008_F_NuotekuSurinkimasBendrosiosProcMasinos" localSheetId="5">'Forma 8'!$I$49</definedName>
    <definedName name="VAS008_F_NuotekuSurinkimasBendrosiosProcNematerialus" localSheetId="5">'Forma 8'!$O$49</definedName>
    <definedName name="VAS008_F_NuotekuSurinkimasBendrosiosProcPastatai" localSheetId="5">'Forma 8'!$C$49</definedName>
    <definedName name="VAS008_F_NuotekuSurinkimasBendrosiosProcStatiniai" localSheetId="5">'Forma 8'!$E$49</definedName>
    <definedName name="VAS008_F_NuotekuSurinkimasBendrosiosProcTransporto" localSheetId="5">'Forma 8'!$K$49</definedName>
    <definedName name="VAS008_F_NuotekuSurinkimasBendrosiosProcZeme" localSheetId="5">'Forma 8'!$Q$49</definedName>
    <definedName name="VAS008_F_NuotekuSurinkimasBendrosiosTukstLtKiti" localSheetId="5">'Forma 8'!$N$49</definedName>
    <definedName name="VAS008_F_NuotekuSurinkimasBendrosiosTukstLtMasinos" localSheetId="5">'Forma 8'!$J$49</definedName>
    <definedName name="VAS008_F_NuotekuSurinkimasBendrosiosTukstLtNematerialus" localSheetId="5">'Forma 8'!$P$49</definedName>
    <definedName name="VAS008_F_NuotekuSurinkimasBendrosiosTukstLtPastatai" localSheetId="5">'Forma 8'!$D$49</definedName>
    <definedName name="VAS008_F_NuotekuSurinkimasBendrosiosTukstLtStatiniai" localSheetId="5">'Forma 8'!$F$49</definedName>
    <definedName name="VAS008_F_NuotekuSurinkimasBendrosiosTukstLtTransporto" localSheetId="5">'Forma 8'!$L$49</definedName>
    <definedName name="VAS008_F_NuotekuSurinkimasBendrosiosTukstLtZeme" localSheetId="5">'Forma 8'!$R$49</definedName>
    <definedName name="VAS008_F_NuotekuSurinkimasNetiesioginesIsViso" localSheetId="5">'Forma 8'!$S$34</definedName>
    <definedName name="VAS008_F_NuotekuSurinkimasNetiesioginesProcKiti" localSheetId="5">'Forma 8'!$M$34</definedName>
    <definedName name="VAS008_F_NuotekuSurinkimasNetiesioginesProcMasinos" localSheetId="5">'Forma 8'!$I$34</definedName>
    <definedName name="VAS008_F_NuotekuSurinkimasNetiesioginesProcNematerialus" localSheetId="5">'Forma 8'!$O$34</definedName>
    <definedName name="VAS008_F_NuotekuSurinkimasNetiesioginesProcPastatai" localSheetId="5">'Forma 8'!$C$34</definedName>
    <definedName name="VAS008_F_NuotekuSurinkimasNetiesioginesProcStatiniai" localSheetId="5">'Forma 8'!$E$34</definedName>
    <definedName name="VAS008_F_NuotekuSurinkimasNetiesioginesProcTransporto" localSheetId="5">'Forma 8'!$K$34</definedName>
    <definedName name="VAS008_F_NuotekuSurinkimasNetiesioginesProcZeme" localSheetId="5">'Forma 8'!$Q$34</definedName>
    <definedName name="VAS008_F_NuotekuSurinkimasNetiesioginesTukstLtKiti" localSheetId="5">'Forma 8'!$N$34</definedName>
    <definedName name="VAS008_F_NuotekuSurinkimasNetiesioginesTukstLtMasinos" localSheetId="5">'Forma 8'!$J$34</definedName>
    <definedName name="VAS008_F_NuotekuSurinkimasNetiesioginesTukstLtNematerialus" localSheetId="5">'Forma 8'!$P$34</definedName>
    <definedName name="VAS008_F_NuotekuSurinkimasNetiesioginesTukstLtPastatai" localSheetId="5">'Forma 8'!$D$34</definedName>
    <definedName name="VAS008_F_NuotekuSurinkimasNetiesioginesTukstLtStatiniai" localSheetId="5">'Forma 8'!$F$34</definedName>
    <definedName name="VAS008_F_NuotekuSurinkimasNetiesioginesTukstLtTransporto" localSheetId="5">'Forma 8'!$L$34</definedName>
    <definedName name="VAS008_F_NuotekuSurinkimasNetiesioginesTukstLtZeme" localSheetId="5">'Forma 8'!$R$34</definedName>
    <definedName name="VAS008_F_NuotekuSurinkimasPriskirtaIsViso" localSheetId="5">'Forma 8'!$S$63</definedName>
    <definedName name="VAS008_F_NuotekuSurinkimasPriskirtaTukstLtKiti" localSheetId="5">'Forma 8'!$N$63</definedName>
    <definedName name="VAS008_F_NuotekuSurinkimasPriskirtaTukstLtMasinos" localSheetId="5">'Forma 8'!$J$63</definedName>
    <definedName name="VAS008_F_NuotekuSurinkimasPriskirtaTukstLtNematerialus" localSheetId="5">'Forma 8'!$P$63</definedName>
    <definedName name="VAS008_F_NuotekuSurinkimasPriskirtaTukstLtPastatai" localSheetId="5">'Forma 8'!$D$63</definedName>
    <definedName name="VAS008_F_NuotekuSurinkimasPriskirtaTukstLtStatiniai" localSheetId="5">'Forma 8'!$F$63</definedName>
    <definedName name="VAS008_F_NuotekuSurinkimasPriskirtaTukstLtTransporto" localSheetId="5">'Forma 8'!$L$63</definedName>
    <definedName name="VAS008_F_NuotekuSurinkimasPriskirtaTukstLtZeme" localSheetId="5">'Forma 8'!$R$63</definedName>
    <definedName name="VAS008_F_NuotekuSurinkimasPriskirtaVandentiekioIrNuoteku" localSheetId="5">'Forma 8'!$H$63</definedName>
    <definedName name="VAS008_F_NuotekuSurinkimasTiesiogiaiIsViso" localSheetId="5">'Forma 8'!$S$19</definedName>
    <definedName name="VAS008_F_NuotekuSurinkimasTiesiogiaiTukstLtKiti" localSheetId="5">'Forma 8'!$N$19</definedName>
    <definedName name="VAS008_F_NuotekuSurinkimasTiesiogiaiTukstLtMasinos" localSheetId="5">'Forma 8'!$J$19</definedName>
    <definedName name="VAS008_F_NuotekuSurinkimasTiesiogiaiTukstLtNematerialus" localSheetId="5">'Forma 8'!$P$19</definedName>
    <definedName name="VAS008_F_NuotekuSurinkimasTiesiogiaiTukstLtPastatai" localSheetId="5">'Forma 8'!$D$19</definedName>
    <definedName name="VAS008_F_NuotekuSurinkimasTiesiogiaiTukstLtStatiniai" localSheetId="5">'Forma 8'!$F$19</definedName>
    <definedName name="VAS008_F_NuotekuSurinkimasTiesiogiaiTukstLtTransporto" localSheetId="5">'Forma 8'!$L$19</definedName>
    <definedName name="VAS008_F_NuotekuSurinkimasTiesiogiaiTukstLtZeme" localSheetId="5">'Forma 8'!$R$19</definedName>
    <definedName name="VAS008_F_NuotekuSurinkimasTiesiogiaiVandentiekioIrNuoteku" localSheetId="5">'Forma 8'!$H$19</definedName>
    <definedName name="VAS008_F_NuotekuTransportavimasMobiliosiomisBendrosiosIsViso" localSheetId="5">'Forma 8'!$S$53</definedName>
    <definedName name="VAS008_F_NuotekuTransportavimasMobiliosiomisBendrosiosProcKiti" localSheetId="5">'Forma 8'!$M$53</definedName>
    <definedName name="VAS008_F_NuotekuTransportavimasMobiliosiomisBendrosiosProcMasinos" localSheetId="5">'Forma 8'!$I$53</definedName>
    <definedName name="VAS008_F_NuotekuTransportavimasMobiliosiomisBendrosiosProcNematerialus" localSheetId="5">'Forma 8'!$O$53</definedName>
    <definedName name="VAS008_F_NuotekuTransportavimasMobiliosiomisBendrosiosProcPastatai" localSheetId="5">'Forma 8'!$C$53</definedName>
    <definedName name="VAS008_F_NuotekuTransportavimasMobiliosiomisBendrosiosProcStatiniai" localSheetId="5">'Forma 8'!$E$53</definedName>
    <definedName name="VAS008_F_NuotekuTransportavimasMobiliosiomisBendrosiosProcTransporto" localSheetId="5">'Forma 8'!$K$53</definedName>
    <definedName name="VAS008_F_NuotekuTransportavimasMobiliosiomisBendrosiosProcZeme" localSheetId="5">'Forma 8'!$Q$53</definedName>
    <definedName name="VAS008_F_NuotekuTransportavimasMobiliosiomisBendrosiosTukstLtKiti" localSheetId="5">'Forma 8'!$N$53</definedName>
    <definedName name="VAS008_F_NuotekuTransportavimasMobiliosiomisBendrosiosTukstLtMasinos" localSheetId="5">'Forma 8'!$J$53</definedName>
    <definedName name="VAS008_F_NuotekuTransportavimasMobiliosiomisBendrosiosTukstLtNematerialus" localSheetId="5">'Forma 8'!$P$53</definedName>
    <definedName name="VAS008_F_NuotekuTransportavimasMobiliosiomisBendrosiosTukstLtPastatai" localSheetId="5">'Forma 8'!$D$53</definedName>
    <definedName name="VAS008_F_NuotekuTransportavimasMobiliosiomisBendrosiosTukstLtStatiniai" localSheetId="5">'Forma 8'!$F$53</definedName>
    <definedName name="VAS008_F_NuotekuTransportavimasMobiliosiomisBendrosiosTukstLtTransporto" localSheetId="5">'Forma 8'!$L$53</definedName>
    <definedName name="VAS008_F_NuotekuTransportavimasMobiliosiomisBendrosiosTukstLtZeme" localSheetId="5">'Forma 8'!$R$53</definedName>
    <definedName name="VAS008_F_NuotekuTransportavimasMobiliosiomisNetiesioginesIsViso" localSheetId="5">'Forma 8'!$S$38</definedName>
    <definedName name="VAS008_F_NuotekuTransportavimasMobiliosiomisNetiesioginesProcKiti" localSheetId="5">'Forma 8'!$M$38</definedName>
    <definedName name="VAS008_F_NuotekuTransportavimasMobiliosiomisNetiesioginesProcMasinos" localSheetId="5">'Forma 8'!$I$38</definedName>
    <definedName name="VAS008_F_NuotekuTransportavimasMobiliosiomisNetiesioginesProcNematerialus" localSheetId="5">'Forma 8'!$O$38</definedName>
    <definedName name="VAS008_F_NuotekuTransportavimasMobiliosiomisNetiesioginesProcPastatai" localSheetId="5">'Forma 8'!$C$38</definedName>
    <definedName name="VAS008_F_NuotekuTransportavimasMobiliosiomisNetiesioginesProcStatiniai" localSheetId="5">'Forma 8'!$E$38</definedName>
    <definedName name="VAS008_F_NuotekuTransportavimasMobiliosiomisNetiesioginesProcTransporto" localSheetId="5">'Forma 8'!$K$38</definedName>
    <definedName name="VAS008_F_NuotekuTransportavimasMobiliosiomisNetiesioginesProcZeme" localSheetId="5">'Forma 8'!$Q$38</definedName>
    <definedName name="VAS008_F_NuotekuTransportavimasMobiliosiomisNetiesioginesTukstLtKiti" localSheetId="5">'Forma 8'!$N$38</definedName>
    <definedName name="VAS008_F_NuotekuTransportavimasMobiliosiomisNetiesioginesTukstLtMasinos" localSheetId="5">'Forma 8'!$J$38</definedName>
    <definedName name="VAS008_F_NuotekuTransportavimasMobiliosiomisNetiesioginesTukstLtNematerialus" localSheetId="5">'Forma 8'!$P$38</definedName>
    <definedName name="VAS008_F_NuotekuTransportavimasMobiliosiomisNetiesioginesTukstLtPastatai" localSheetId="5">'Forma 8'!$D$38</definedName>
    <definedName name="VAS008_F_NuotekuTransportavimasMobiliosiomisNetiesioginesTukstLtStatiniai" localSheetId="5">'Forma 8'!$F$38</definedName>
    <definedName name="VAS008_F_NuotekuTransportavimasMobiliosiomisNetiesioginesTukstLtTransporto" localSheetId="5">'Forma 8'!$L$38</definedName>
    <definedName name="VAS008_F_NuotekuTransportavimasMobiliosiomisNetiesioginesTukstLtZeme" localSheetId="5">'Forma 8'!$R$38</definedName>
    <definedName name="VAS008_F_NuotekuTransportavimasMobiliosiomisPriskirtaIsViso" localSheetId="5">'Forma 8'!$S$67</definedName>
    <definedName name="VAS008_F_NuotekuTransportavimasMobiliosiomisPriskirtaTukstLtKiti" localSheetId="5">'Forma 8'!$N$67</definedName>
    <definedName name="VAS008_F_NuotekuTransportavimasMobiliosiomisPriskirtaTukstLtMasinos" localSheetId="5">'Forma 8'!$J$67</definedName>
    <definedName name="VAS008_F_NuotekuTransportavimasMobiliosiomisPriskirtaTukstLtNematerialus" localSheetId="5">'Forma 8'!$P$67</definedName>
    <definedName name="VAS008_F_NuotekuTransportavimasMobiliosiomisPriskirtaTukstLtPastatai" localSheetId="5">'Forma 8'!$D$67</definedName>
    <definedName name="VAS008_F_NuotekuTransportavimasMobiliosiomisPriskirtaTukstLtStatiniai" localSheetId="5">'Forma 8'!$F$67</definedName>
    <definedName name="VAS008_F_NuotekuTransportavimasMobiliosiomisPriskirtaTukstLtTransporto" localSheetId="5">'Forma 8'!$L$67</definedName>
    <definedName name="VAS008_F_NuotekuTransportavimasMobiliosiomisPriskirtaTukstLtZeme" localSheetId="5">'Forma 8'!$R$67</definedName>
    <definedName name="VAS008_F_NuotekuTransportavimasMobiliosiomisTiesiogiaiIsViso" localSheetId="5">'Forma 8'!$S$23</definedName>
    <definedName name="VAS008_F_NuotekuTransportavimasMobiliosiomisTiesiogiaiTukstLtKiti" localSheetId="5">'Forma 8'!$N$23</definedName>
    <definedName name="VAS008_F_NuotekuTransportavimasMobiliosiomisTiesiogiaiTukstLtMasinos" localSheetId="5">'Forma 8'!$J$23</definedName>
    <definedName name="VAS008_F_NuotekuTransportavimasMobiliosiomisTiesiogiaiTukstLtNematerialus" localSheetId="5">'Forma 8'!$P$23</definedName>
    <definedName name="VAS008_F_NuotekuTransportavimasMobiliosiomisTiesiogiaiTukstLtPastatai" localSheetId="5">'Forma 8'!$D$23</definedName>
    <definedName name="VAS008_F_NuotekuTransportavimasMobiliosiomisTiesiogiaiTukstLtStatiniai" localSheetId="5">'Forma 8'!$F$23</definedName>
    <definedName name="VAS008_F_NuotekuTransportavimasMobiliosiomisTiesiogiaiTukstLtTransporto" localSheetId="5">'Forma 8'!$L$23</definedName>
    <definedName name="VAS008_F_NuotekuTransportavimasMobiliosiomisTiesiogiaiTukstLtZeme" localSheetId="5">'Forma 8'!$R$23</definedName>
    <definedName name="VAS008_F_NuotekuValymasBendrosiosIsViso" localSheetId="5">'Forma 8'!$S$50</definedName>
    <definedName name="VAS008_F_NuotekuValymasBendrosiosProcKiti" localSheetId="5">'Forma 8'!$M$50</definedName>
    <definedName name="VAS008_F_NuotekuValymasBendrosiosProcMasinos" localSheetId="5">'Forma 8'!$I$50</definedName>
    <definedName name="VAS008_F_NuotekuValymasBendrosiosProcNematerialus" localSheetId="5">'Forma 8'!$O$50</definedName>
    <definedName name="VAS008_F_NuotekuValymasBendrosiosProcPastatai" localSheetId="5">'Forma 8'!$C$50</definedName>
    <definedName name="VAS008_F_NuotekuValymasBendrosiosProcStatiniai" localSheetId="5">'Forma 8'!$E$50</definedName>
    <definedName name="VAS008_F_NuotekuValymasBendrosiosProcTransporto" localSheetId="5">'Forma 8'!$K$50</definedName>
    <definedName name="VAS008_F_NuotekuValymasBendrosiosProcZeme" localSheetId="5">'Forma 8'!$Q$50</definedName>
    <definedName name="VAS008_F_NuotekuValymasBendrosiosTukstLtKiti" localSheetId="5">'Forma 8'!$N$50</definedName>
    <definedName name="VAS008_F_NuotekuValymasBendrosiosTukstLtMasinos" localSheetId="5">'Forma 8'!$J$50</definedName>
    <definedName name="VAS008_F_NuotekuValymasBendrosiosTukstLtNematerialus" localSheetId="5">'Forma 8'!$P$50</definedName>
    <definedName name="VAS008_F_NuotekuValymasBendrosiosTukstLtPastatai" localSheetId="5">'Forma 8'!$D$50</definedName>
    <definedName name="VAS008_F_NuotekuValymasBendrosiosTukstLtStatiniai" localSheetId="5">'Forma 8'!$F$50</definedName>
    <definedName name="VAS008_F_NuotekuValymasBendrosiosTukstLtTransporto" localSheetId="5">'Forma 8'!$L$50</definedName>
    <definedName name="VAS008_F_NuotekuValymasBendrosiosTukstLtZeme" localSheetId="5">'Forma 8'!$R$50</definedName>
    <definedName name="VAS008_F_NuotekuValymasNetiesioginesIsViso" localSheetId="5">'Forma 8'!$S$35</definedName>
    <definedName name="VAS008_F_NuotekuValymasNetiesioginesProcKiti" localSheetId="5">'Forma 8'!$M$35</definedName>
    <definedName name="VAS008_F_NuotekuValymasNetiesioginesProcMasinos" localSheetId="5">'Forma 8'!$I$35</definedName>
    <definedName name="VAS008_F_NuotekuValymasNetiesioginesProcNematerialus" localSheetId="5">'Forma 8'!$O$35</definedName>
    <definedName name="VAS008_F_NuotekuValymasNetiesioginesProcPastatai" localSheetId="5">'Forma 8'!$C$35</definedName>
    <definedName name="VAS008_F_NuotekuValymasNetiesioginesProcStatiniai" localSheetId="5">'Forma 8'!$E$35</definedName>
    <definedName name="VAS008_F_NuotekuValymasNetiesioginesProcTransporto" localSheetId="5">'Forma 8'!$K$35</definedName>
    <definedName name="VAS008_F_NuotekuValymasNetiesioginesProcZeme" localSheetId="5">'Forma 8'!$Q$35</definedName>
    <definedName name="VAS008_F_NuotekuValymasNetiesioginesTukstLtKiti" localSheetId="5">'Forma 8'!$N$35</definedName>
    <definedName name="VAS008_F_NuotekuValymasNetiesioginesTukstLtMasinos" localSheetId="5">'Forma 8'!$J$35</definedName>
    <definedName name="VAS008_F_NuotekuValymasNetiesioginesTukstLtNematerialus" localSheetId="5">'Forma 8'!$P$35</definedName>
    <definedName name="VAS008_F_NuotekuValymasNetiesioginesTukstLtPastatai" localSheetId="5">'Forma 8'!$D$35</definedName>
    <definedName name="VAS008_F_NuotekuValymasNetiesioginesTukstLtStatiniai" localSheetId="5">'Forma 8'!$F$35</definedName>
    <definedName name="VAS008_F_NuotekuValymasNetiesioginesTukstLtTransporto" localSheetId="5">'Forma 8'!$L$35</definedName>
    <definedName name="VAS008_F_NuotekuValymasNetiesioginesTukstLtZeme" localSheetId="5">'Forma 8'!$R$35</definedName>
    <definedName name="VAS008_F_NuotekuValymasPriskirtaIsViso" localSheetId="5">'Forma 8'!$S$64</definedName>
    <definedName name="VAS008_F_NuotekuValymasPriskirtaTukstLtKiti" localSheetId="5">'Forma 8'!$N$64</definedName>
    <definedName name="VAS008_F_NuotekuValymasPriskirtaTukstLtMasinos" localSheetId="5">'Forma 8'!$J$64</definedName>
    <definedName name="VAS008_F_NuotekuValymasPriskirtaTukstLtNematerialus" localSheetId="5">'Forma 8'!$P$64</definedName>
    <definedName name="VAS008_F_NuotekuValymasPriskirtaTukstLtPastatai" localSheetId="5">'Forma 8'!$D$64</definedName>
    <definedName name="VAS008_F_NuotekuValymasPriskirtaTukstLtStatiniai" localSheetId="5">'Forma 8'!$F$64</definedName>
    <definedName name="VAS008_F_NuotekuValymasPriskirtaTukstLtTransporto" localSheetId="5">'Forma 8'!$L$64</definedName>
    <definedName name="VAS008_F_NuotekuValymasPriskirtaTukstLtZeme" localSheetId="5">'Forma 8'!$R$64</definedName>
    <definedName name="VAS008_F_NuotekuValymasTiesiogiaiIsViso" localSheetId="5">'Forma 8'!$S$20</definedName>
    <definedName name="VAS008_F_NuotekuValymasTiesiogiaiTukstLtKiti" localSheetId="5">'Forma 8'!$N$20</definedName>
    <definedName name="VAS008_F_NuotekuValymasTiesiogiaiTukstLtMasinos" localSheetId="5">'Forma 8'!$J$20</definedName>
    <definedName name="VAS008_F_NuotekuValymasTiesiogiaiTukstLtNematerialus" localSheetId="5">'Forma 8'!$P$20</definedName>
    <definedName name="VAS008_F_NuotekuValymasTiesiogiaiTukstLtPastatai" localSheetId="5">'Forma 8'!$D$20</definedName>
    <definedName name="VAS008_F_NuotekuValymasTiesiogiaiTukstLtStatiniai" localSheetId="5">'Forma 8'!$F$20</definedName>
    <definedName name="VAS008_F_NuotekuValymasTiesiogiaiTukstLtTransporto" localSheetId="5">'Forma 8'!$L$20</definedName>
    <definedName name="VAS008_F_NuotekuValymasTiesiogiaiTukstLtZeme" localSheetId="5">'Forma 8'!$R$20</definedName>
    <definedName name="VAS008_F_PavirsiniuNuotekuTvarkymasBendrosiosIsViso" localSheetId="5">'Forma 8'!$S$52</definedName>
    <definedName name="VAS008_F_PavirsiniuNuotekuTvarkymasBendrosiosProcKiti" localSheetId="5">'Forma 8'!$M$52</definedName>
    <definedName name="VAS008_F_PavirsiniuNuotekuTvarkymasBendrosiosProcMasinos" localSheetId="5">'Forma 8'!$I$52</definedName>
    <definedName name="VAS008_F_PavirsiniuNuotekuTvarkymasBendrosiosProcNematerialus" localSheetId="5">'Forma 8'!$O$52</definedName>
    <definedName name="VAS008_F_PavirsiniuNuotekuTvarkymasBendrosiosProcPastatai" localSheetId="5">'Forma 8'!$C$52</definedName>
    <definedName name="VAS008_F_PavirsiniuNuotekuTvarkymasBendrosiosProcStatiniai" localSheetId="5">'Forma 8'!$E$52</definedName>
    <definedName name="VAS008_F_PavirsiniuNuotekuTvarkymasBendrosiosProcTransporto" localSheetId="5">'Forma 8'!$K$52</definedName>
    <definedName name="VAS008_F_PavirsiniuNuotekuTvarkymasBendrosiosProcZeme" localSheetId="5">'Forma 8'!$Q$52</definedName>
    <definedName name="VAS008_F_PavirsiniuNuotekuTvarkymasBendrosiosTukstLtKiti" localSheetId="5">'Forma 8'!$N$52</definedName>
    <definedName name="VAS008_F_PavirsiniuNuotekuTvarkymasBendrosiosTukstLtMasinos" localSheetId="5">'Forma 8'!$J$52</definedName>
    <definedName name="VAS008_F_PavirsiniuNuotekuTvarkymasBendrosiosTukstLtNematerialus" localSheetId="5">'Forma 8'!$P$52</definedName>
    <definedName name="VAS008_F_PavirsiniuNuotekuTvarkymasBendrosiosTukstLtPastatai" localSheetId="5">'Forma 8'!$D$52</definedName>
    <definedName name="VAS008_F_PavirsiniuNuotekuTvarkymasBendrosiosTukstLtStatiniai" localSheetId="5">'Forma 8'!$F$52</definedName>
    <definedName name="VAS008_F_PavirsiniuNuotekuTvarkymasBendrosiosTukstLtTransporto" localSheetId="5">'Forma 8'!$L$52</definedName>
    <definedName name="VAS008_F_PavirsiniuNuotekuTvarkymasBendrosiosTukstLtZeme" localSheetId="5">'Forma 8'!$R$52</definedName>
    <definedName name="VAS008_F_PavirsiniuNuotekuTvarkymasNetiesioginesIsViso" localSheetId="5">'Forma 8'!$S$37</definedName>
    <definedName name="VAS008_F_PavirsiniuNuotekuTvarkymasNetiesioginesProcKiti" localSheetId="5">'Forma 8'!$M$37</definedName>
    <definedName name="VAS008_F_PavirsiniuNuotekuTvarkymasNetiesioginesProcMasinos" localSheetId="5">'Forma 8'!$I$37</definedName>
    <definedName name="VAS008_F_PavirsiniuNuotekuTvarkymasNetiesioginesProcNematerialus" localSheetId="5">'Forma 8'!$O$37</definedName>
    <definedName name="VAS008_F_PavirsiniuNuotekuTvarkymasNetiesioginesProcPastatai" localSheetId="5">'Forma 8'!$C$37</definedName>
    <definedName name="VAS008_F_PavirsiniuNuotekuTvarkymasNetiesioginesProcStatiniai" localSheetId="5">'Forma 8'!$E$37</definedName>
    <definedName name="VAS008_F_PavirsiniuNuotekuTvarkymasNetiesioginesProcTransporto" localSheetId="5">'Forma 8'!$K$37</definedName>
    <definedName name="VAS008_F_PavirsiniuNuotekuTvarkymasNetiesioginesProcZeme" localSheetId="5">'Forma 8'!$Q$37</definedName>
    <definedName name="VAS008_F_PavirsiniuNuotekuTvarkymasNetiesioginesTukstLtKiti" localSheetId="5">'Forma 8'!$N$37</definedName>
    <definedName name="VAS008_F_PavirsiniuNuotekuTvarkymasNetiesioginesTukstLtMasinos" localSheetId="5">'Forma 8'!$J$37</definedName>
    <definedName name="VAS008_F_PavirsiniuNuotekuTvarkymasNetiesioginesTukstLtNematerialus" localSheetId="5">'Forma 8'!$P$37</definedName>
    <definedName name="VAS008_F_PavirsiniuNuotekuTvarkymasNetiesioginesTukstLtPastatai" localSheetId="5">'Forma 8'!$D$37</definedName>
    <definedName name="VAS008_F_PavirsiniuNuotekuTvarkymasNetiesioginesTukstLtStatiniai" localSheetId="5">'Forma 8'!$F$37</definedName>
    <definedName name="VAS008_F_PavirsiniuNuotekuTvarkymasNetiesioginesTukstLtTransporto" localSheetId="5">'Forma 8'!$L$37</definedName>
    <definedName name="VAS008_F_PavirsiniuNuotekuTvarkymasNetiesioginesTukstLtZeme" localSheetId="5">'Forma 8'!$R$37</definedName>
    <definedName name="VAS008_F_PavirsiniuNuotekuTvarkymasPriskirtaIsViso" localSheetId="5">'Forma 8'!$S$66</definedName>
    <definedName name="VAS008_F_PavirsiniuNuotekuTvarkymasPriskirtaTukstLtKiti" localSheetId="5">'Forma 8'!$N$66</definedName>
    <definedName name="VAS008_F_PavirsiniuNuotekuTvarkymasPriskirtaTukstLtMasinos" localSheetId="5">'Forma 8'!$J$66</definedName>
    <definedName name="VAS008_F_PavirsiniuNuotekuTvarkymasPriskirtaTukstLtNematerialus" localSheetId="5">'Forma 8'!$P$66</definedName>
    <definedName name="VAS008_F_PavirsiniuNuotekuTvarkymasPriskirtaTukstLtPastatai" localSheetId="5">'Forma 8'!$D$66</definedName>
    <definedName name="VAS008_F_PavirsiniuNuotekuTvarkymasPriskirtaTukstLtStatiniai" localSheetId="5">'Forma 8'!$F$66</definedName>
    <definedName name="VAS008_F_PavirsiniuNuotekuTvarkymasPriskirtaTukstLtTransporto" localSheetId="5">'Forma 8'!$L$66</definedName>
    <definedName name="VAS008_F_PavirsiniuNuotekuTvarkymasPriskirtaTukstLtZeme" localSheetId="5">'Forma 8'!$R$66</definedName>
    <definedName name="VAS008_F_PavirsiniuNuotekuTvarkymasPriskirtaVandentiekioIrNuoteku" localSheetId="5">'Forma 8'!$H$66</definedName>
    <definedName name="VAS008_F_PavirsiniuNuotekuTvarkymasTiesiogiaiIsViso" localSheetId="5">'Forma 8'!$S$22</definedName>
    <definedName name="VAS008_F_PavirsiniuNuotekuTvarkymasTiesiogiaiTukstLtKiti" localSheetId="5">'Forma 8'!$N$22</definedName>
    <definedName name="VAS008_F_PavirsiniuNuotekuTvarkymasTiesiogiaiTukstLtMasinos" localSheetId="5">'Forma 8'!$J$22</definedName>
    <definedName name="VAS008_F_PavirsiniuNuotekuTvarkymasTiesiogiaiTukstLtNematerialus" localSheetId="5">'Forma 8'!$P$22</definedName>
    <definedName name="VAS008_F_PavirsiniuNuotekuTvarkymasTiesiogiaiTukstLtPastatai" localSheetId="5">'Forma 8'!$D$22</definedName>
    <definedName name="VAS008_F_PavirsiniuNuotekuTvarkymasTiesiogiaiTukstLtStatiniai" localSheetId="5">'Forma 8'!$F$22</definedName>
    <definedName name="VAS008_F_PavirsiniuNuotekuTvarkymasTiesiogiaiTukstLtTransporto" localSheetId="5">'Forma 8'!$L$22</definedName>
    <definedName name="VAS008_F_PavirsiniuNuotekuTvarkymasTiesiogiaiTukstLtZeme" localSheetId="5">'Forma 8'!$R$22</definedName>
    <definedName name="VAS008_F_PavirsiniuNuotekuTvarkymasTiesiogiaiVandentiekioIrNuoteku" localSheetId="5">'Forma 8'!$H$22</definedName>
    <definedName name="VAS008_F_ReguliuojamamIlgalaikiamTurtuiBendrosiosIsViso" localSheetId="5">'Forma 8'!$S$44</definedName>
    <definedName name="VAS008_F_ReguliuojamamIlgalaikiamTurtuiBendrosiosProcKiti" localSheetId="5">'Forma 8'!$M$44</definedName>
    <definedName name="VAS008_F_ReguliuojamamIlgalaikiamTurtuiBendrosiosProcMasinos" localSheetId="5">'Forma 8'!$I$44</definedName>
    <definedName name="VAS008_F_ReguliuojamamIlgalaikiamTurtuiBendrosiosProcNematerialus" localSheetId="5">'Forma 8'!$O$44</definedName>
    <definedName name="VAS008_F_ReguliuojamamIlgalaikiamTurtuiBendrosiosProcPastatai" localSheetId="5">'Forma 8'!$C$44</definedName>
    <definedName name="VAS008_F_ReguliuojamamIlgalaikiamTurtuiBendrosiosProcStatiniai" localSheetId="5">'Forma 8'!$E$44</definedName>
    <definedName name="VAS008_F_ReguliuojamamIlgalaikiamTurtuiBendrosiosProcTransporto" localSheetId="5">'Forma 8'!$K$44</definedName>
    <definedName name="VAS008_F_ReguliuojamamIlgalaikiamTurtuiBendrosiosProcZeme" localSheetId="5">'Forma 8'!$Q$44</definedName>
    <definedName name="VAS008_F_ReguliuojamamIlgalaikiamTurtuiBendrosiosTukstLtKiti" localSheetId="5">'Forma 8'!$N$44</definedName>
    <definedName name="VAS008_F_ReguliuojamamIlgalaikiamTurtuiBendrosiosTukstLtMasinos" localSheetId="5">'Forma 8'!$J$44</definedName>
    <definedName name="VAS008_F_ReguliuojamamIlgalaikiamTurtuiBendrosiosTukstLtNematerialus" localSheetId="5">'Forma 8'!$P$44</definedName>
    <definedName name="VAS008_F_ReguliuojamamIlgalaikiamTurtuiBendrosiosTukstLtPastatai" localSheetId="5">'Forma 8'!$D$44</definedName>
    <definedName name="VAS008_F_ReguliuojamamIlgalaikiamTurtuiBendrosiosTukstLtStatiniai" localSheetId="5">'Forma 8'!$F$44</definedName>
    <definedName name="VAS008_F_ReguliuojamamIlgalaikiamTurtuiBendrosiosTukstLtTransporto" localSheetId="5">'Forma 8'!$L$44</definedName>
    <definedName name="VAS008_F_ReguliuojamamIlgalaikiamTurtuiBendrosiosTukstLtZeme" localSheetId="5">'Forma 8'!$R$44</definedName>
    <definedName name="VAS008_F_ReguliuojamamIlgalaikiamTurtuiNetiesioginesIsViso" localSheetId="5">'Forma 8'!$S$29</definedName>
    <definedName name="VAS008_F_ReguliuojamamIlgalaikiamTurtuiNetiesioginesProcKiti" localSheetId="5">'Forma 8'!$M$29</definedName>
    <definedName name="VAS008_F_ReguliuojamamIlgalaikiamTurtuiNetiesioginesProcMasinos" localSheetId="5">'Forma 8'!$I$29</definedName>
    <definedName name="VAS008_F_ReguliuojamamIlgalaikiamTurtuiNetiesioginesProcNematerialus" localSheetId="5">'Forma 8'!$O$29</definedName>
    <definedName name="VAS008_F_ReguliuojamamIlgalaikiamTurtuiNetiesioginesProcPastatai" localSheetId="5">'Forma 8'!$C$29</definedName>
    <definedName name="VAS008_F_ReguliuojamamIlgalaikiamTurtuiNetiesioginesProcStatiniai" localSheetId="5">'Forma 8'!$E$29</definedName>
    <definedName name="VAS008_F_ReguliuojamamIlgalaikiamTurtuiNetiesioginesProcTransporto" localSheetId="5">'Forma 8'!$K$29</definedName>
    <definedName name="VAS008_F_ReguliuojamamIlgalaikiamTurtuiNetiesioginesProcZeme" localSheetId="5">'Forma 8'!$Q$29</definedName>
    <definedName name="VAS008_F_ReguliuojamamIlgalaikiamTurtuiNetiesioginesTukstLtKiti" localSheetId="5">'Forma 8'!$N$29</definedName>
    <definedName name="VAS008_F_ReguliuojamamIlgalaikiamTurtuiNetiesioginesTukstLtMasinos" localSheetId="5">'Forma 8'!$J$29</definedName>
    <definedName name="VAS008_F_ReguliuojamamIlgalaikiamTurtuiNetiesioginesTukstLtNematerialus" localSheetId="5">'Forma 8'!$P$29</definedName>
    <definedName name="VAS008_F_ReguliuojamamIlgalaikiamTurtuiNetiesioginesTukstLtPastatai" localSheetId="5">'Forma 8'!$D$29</definedName>
    <definedName name="VAS008_F_ReguliuojamamIlgalaikiamTurtuiNetiesioginesTukstLtStatiniai" localSheetId="5">'Forma 8'!$F$29</definedName>
    <definedName name="VAS008_F_ReguliuojamamIlgalaikiamTurtuiNetiesioginesTukstLtTransporto" localSheetId="5">'Forma 8'!$L$29</definedName>
    <definedName name="VAS008_F_ReguliuojamamIlgalaikiamTurtuiNetiesioginesTukstLtZeme" localSheetId="5">'Forma 8'!$R$29</definedName>
    <definedName name="VAS008_F_ReguliuojamamIlgalaikiamTurtuiPriskirtaIsViso" localSheetId="5">'Forma 8'!$S$58</definedName>
    <definedName name="VAS008_F_ReguliuojamamIlgalaikiamTurtuiPriskirtaTukstLtKiti" localSheetId="5">'Forma 8'!$N$58</definedName>
    <definedName name="VAS008_F_ReguliuojamamIlgalaikiamTurtuiPriskirtaTukstLtMasinos" localSheetId="5">'Forma 8'!$J$58</definedName>
    <definedName name="VAS008_F_ReguliuojamamIlgalaikiamTurtuiPriskirtaTukstLtNematerialus" localSheetId="5">'Forma 8'!$P$58</definedName>
    <definedName name="VAS008_F_ReguliuojamamIlgalaikiamTurtuiPriskirtaTukstLtPastatai" localSheetId="5">'Forma 8'!$D$58</definedName>
    <definedName name="VAS008_F_ReguliuojamamIlgalaikiamTurtuiPriskirtaTukstLtStatiniai" localSheetId="5">'Forma 8'!$F$58</definedName>
    <definedName name="VAS008_F_ReguliuojamamIlgalaikiamTurtuiPriskirtaTukstLtTransporto" localSheetId="5">'Forma 8'!$L$58</definedName>
    <definedName name="VAS008_F_ReguliuojamamIlgalaikiamTurtuiPriskirtaTukstLtZeme" localSheetId="5">'Forma 8'!$R$58</definedName>
    <definedName name="VAS008_F_ReguliuojamamIlgalaikiamTurtuiPriskirtaVandentiekioIrNuoteku" localSheetId="5">'Forma 8'!$H$58</definedName>
    <definedName name="VAS008_F_ReguliuojamoIlgalaikioTurtoTiesiogiaiIsViso" localSheetId="5">'Forma 8'!$S$14</definedName>
    <definedName name="VAS008_F_ReguliuojamoIlgalaikioTurtoTiesiogiaiTukstLtKiti" localSheetId="5">'Forma 8'!$N$14</definedName>
    <definedName name="VAS008_F_ReguliuojamoIlgalaikioTurtoTiesiogiaiTukstLtMasinos" localSheetId="5">'Forma 8'!$J$14</definedName>
    <definedName name="VAS008_F_ReguliuojamoIlgalaikioTurtoTiesiogiaiTukstLtNematerialus" localSheetId="5">'Forma 8'!$P$14</definedName>
    <definedName name="VAS008_F_ReguliuojamoIlgalaikioTurtoTiesiogiaiTukstLtPastatai" localSheetId="5">'Forma 8'!$D$14</definedName>
    <definedName name="VAS008_F_ReguliuojamoIlgalaikioTurtoTiesiogiaiTukstLtStatiniai" localSheetId="5">'Forma 8'!$F$14</definedName>
    <definedName name="VAS008_F_ReguliuojamoIlgalaikioTurtoTiesiogiaiTukstLtTransporto" localSheetId="5">'Forma 8'!$L$14</definedName>
    <definedName name="VAS008_F_ReguliuojamoIlgalaikioTurtoTiesiogiaiTukstLtZeme" localSheetId="5">'Forma 8'!$R$14</definedName>
    <definedName name="VAS008_F_ReguliuojamoIlgalaikioTurtoTiesiogiaiVandentiekioIrNuoteku" localSheetId="5">'Forma 8'!$H$14</definedName>
    <definedName name="VAS008_F_VersloVienetuiIrIsViso" localSheetId="5">'Forma 8'!$S$57</definedName>
    <definedName name="VAS008_F_VersloVienetuiIrTukstLtKiti" localSheetId="5">'Forma 8'!$N$57</definedName>
    <definedName name="VAS008_F_VersloVienetuiIrTukstLtMasinos" localSheetId="5">'Forma 8'!$J$57</definedName>
    <definedName name="VAS008_F_VersloVienetuiIrTukstLtNematerialus" localSheetId="5">'Forma 8'!$P$57</definedName>
    <definedName name="VAS008_F_VersloVienetuiIrTukstLtPastatai" localSheetId="5">'Forma 8'!$D$57</definedName>
    <definedName name="VAS008_F_VersloVienetuiIrTukstLtStatiniai" localSheetId="5">'Forma 8'!$F$57</definedName>
    <definedName name="VAS008_F_VersloVienetuiIrTukstLtTransporto" localSheetId="5">'Forma 8'!$L$57</definedName>
    <definedName name="VAS008_F_VersloVienetuiIrTukstLtZeme" localSheetId="5">'Forma 8'!$R$57</definedName>
    <definedName name="VAS008_F_VersloVienetuiIrVandentiekioIrNuoteku" localSheetId="5">'Forma 8'!$H$57</definedName>
    <definedName name="VAS009_D_20M" localSheetId="6">'Forma 9'!$D$9</definedName>
    <definedName name="VAS009_D_AdministracijosDarbuotojuSkaicius" localSheetId="6">'Forma 9'!$B$45</definedName>
    <definedName name="VAS009_D_AsenizaciniuVairuotojai" localSheetId="6">'Forma 9'!$B$24</definedName>
    <definedName name="VAS009_D_AtsiskaitomujuGeriamojoVandens" localSheetId="6">'Forma 9'!$B$46</definedName>
    <definedName name="VAS009_D_AvarinesTarnybosDarbuotojaiNuotekuSurinkimo" localSheetId="6">'Forma 9'!$B$25</definedName>
    <definedName name="VAS009_D_AvarinesTarnybosDarbuotojaiVandensPristatymo" localSheetId="6">'Forma 9'!$B$19</definedName>
    <definedName name="VAS009_D_BiologinisSuMechaniniu" localSheetId="6">'Forma 9'!$B$29</definedName>
    <definedName name="VAS009_D_DarbuotojaiDumbloApdorojime" localSheetId="6">'Forma 9'!$B$34</definedName>
    <definedName name="VAS009_D_DarbuotojaiDumbloGalutiniame" localSheetId="6">'Forma 9'!$B$36</definedName>
    <definedName name="VAS009_D_DarbuotojaiDumbloKompostavime" localSheetId="6">'Forma 9'!$B$35</definedName>
    <definedName name="VAS009_D_DarbuotojaiPirminioDumblo" localSheetId="6">'Forma 9'!$B$32</definedName>
    <definedName name="VAS009_D_DarbuotojuSkaiciusKitoje" localSheetId="6">'Forma 9'!$B$11</definedName>
    <definedName name="VAS009_D_DarbuotojuSkaiciusTiesiogineje" localSheetId="6">'Forma 9'!$B$13</definedName>
    <definedName name="VAS009_D_DarbuotojuVykdanciuTurto" localSheetId="6">'Forma 9'!$B$12</definedName>
    <definedName name="VAS009_D_DenitrifikacinisSuBiologiniu" localSheetId="6">'Forma 9'!$B$30</definedName>
    <definedName name="VAS009_D_DumblaveziuIrKitu" localSheetId="6">'Forma 9'!$B$37</definedName>
    <definedName name="VAS009_D_DumbloApdorojime" localSheetId="6">'Forma 9'!$B$31</definedName>
    <definedName name="VAS009_D_EnergetikoTarnyboje" localSheetId="6">'Forma 9'!$B$42</definedName>
    <definedName name="VAS009_D_GeriamojoVandensLaboratorijos" localSheetId="6">'Forma 9'!$B$20</definedName>
    <definedName name="VAS009_D_InfiltraciniuoseLaukuose" localSheetId="6">'Forma 9'!$B$27</definedName>
    <definedName name="VAS009_D_IsJuAiksteliuTvarkytojai" localSheetId="6">'Forma 9'!$B$33</definedName>
    <definedName name="VAS009_D_IsJuApskaitos" localSheetId="6">'Forma 9'!$B$47</definedName>
    <definedName name="VAS009_D_IsJuNuotekuSurinkimo" localSheetId="6">'Forma 9'!$B$23</definedName>
    <definedName name="VAS009_D_IsJuPagrindiniuDarbuotoju" localSheetId="6">'Forma 9'!$B$17</definedName>
    <definedName name="VAS009_D_IsJuTransportoTarnyboje" localSheetId="6">'Forma 9'!$B$41</definedName>
    <definedName name="VAS009_D_IsSioSkaiciaus" localSheetId="6">'Forma 9'!$B$14</definedName>
    <definedName name="VAS009_D_KitoseTarnybose" localSheetId="6">'Forma 9'!$B$44</definedName>
    <definedName name="VAS009_D_MechanikoRemonto" localSheetId="6">'Forma 9'!$B$43</definedName>
    <definedName name="VAS009_D_MechaninisNuotekuValymas" localSheetId="6">'Forma 9'!$B$28</definedName>
    <definedName name="VAS009_D_NetiesioginejeVeiklojeDirbanciuju" localSheetId="6">'Forma 9'!$B$40</definedName>
    <definedName name="VAS009_D_NuotekuLaboratorijosDabuotojai" localSheetId="6">'Forma 9'!$B$21</definedName>
    <definedName name="VAS009_D_NuotekuSurinkimoVeikloje" localSheetId="6">'Forma 9'!$B$22</definedName>
    <definedName name="VAS009_D_NuotekuTransportavimasAsenizacijos" localSheetId="6">'Forma 9'!$B$39</definedName>
    <definedName name="VAS009_D_NuotekuValyklose" localSheetId="6">'Forma 9'!$B$26</definedName>
    <definedName name="VAS009_D_PavirsiniuNuotekuTvarkyme" localSheetId="6">'Forma 9'!$B$38</definedName>
    <definedName name="VAS009_D_PERSONALOSKAICIUSIMONEJE" localSheetId="6">'Forma 9'!$B$10</definedName>
    <definedName name="VAS009_D_VandensPristatymoVeikloje" localSheetId="6">'Forma 9'!$B$16</definedName>
    <definedName name="VAS009_D_VandensRuosyklose" localSheetId="6">'Forma 9'!$B$15</definedName>
    <definedName name="VAS009_D_VandenveziuVairuotojaiVandensPristatymo" localSheetId="6">'Forma 9'!$B$18</definedName>
    <definedName name="VAS009_F_AdministracijosDarbuotojuSkaicius20M" localSheetId="6">'Forma 9'!$D$45</definedName>
    <definedName name="VAS009_F_AsenizaciniuVairuotojai20M" localSheetId="6">'Forma 9'!$D$24</definedName>
    <definedName name="VAS009_F_AtsiskaitomujuGeriamojoVandens20M" localSheetId="6">'Forma 9'!$D$46</definedName>
    <definedName name="VAS009_F_AvarinesTarnybosDarbuotojaiNuotekuSurinkimo20M" localSheetId="6">'Forma 9'!$D$25</definedName>
    <definedName name="VAS009_F_AvarinesTarnybosDarbuotojaiVandensPristatymo20M" localSheetId="6">'Forma 9'!$D$19</definedName>
    <definedName name="VAS009_F_BiologinisSuMechaniniu20M" localSheetId="6">'Forma 9'!$D$29</definedName>
    <definedName name="VAS009_F_DarbuotojaiDumbloApdorojime20M" localSheetId="6">'Forma 9'!$D$34</definedName>
    <definedName name="VAS009_F_DarbuotojaiDumbloGalutiniame20M" localSheetId="6">'Forma 9'!$D$36</definedName>
    <definedName name="VAS009_F_DarbuotojaiDumbloKompostavime20M" localSheetId="6">'Forma 9'!$D$35</definedName>
    <definedName name="VAS009_F_DarbuotojaiPirminioDumblo20M" localSheetId="6">'Forma 9'!$D$32</definedName>
    <definedName name="VAS009_F_DarbuotojuSkaiciusKitoje20M" localSheetId="6">'Forma 9'!$D$11</definedName>
    <definedName name="VAS009_F_DarbuotojuSkaiciusTiesiogineje20M" localSheetId="6">'Forma 9'!$D$13</definedName>
    <definedName name="VAS009_F_DarbuotojuVykdanciuTurto20M" localSheetId="6">'Forma 9'!$D$12</definedName>
    <definedName name="VAS009_F_DenitrifikacinisSuBiologiniu20M" localSheetId="6">'Forma 9'!$D$30</definedName>
    <definedName name="VAS009_F_DumblaveziuIrKitu20M" localSheetId="6">'Forma 9'!$D$37</definedName>
    <definedName name="VAS009_F_DumbloApdorojime20M" localSheetId="6">'Forma 9'!$D$31</definedName>
    <definedName name="VAS009_F_EnergetikoTarnyboje20M" localSheetId="6">'Forma 9'!$D$42</definedName>
    <definedName name="VAS009_F_GeriamojoVandensLaboratorijos20M" localSheetId="6">'Forma 9'!$D$20</definedName>
    <definedName name="VAS009_F_InfiltraciniuoseLaukuose20M" localSheetId="6">'Forma 9'!$D$27</definedName>
    <definedName name="VAS009_F_IsJuAiksteliuTvarkytojai20M" localSheetId="6">'Forma 9'!$D$33</definedName>
    <definedName name="VAS009_F_IsJuApskaitos20M" localSheetId="6">'Forma 9'!$D$47</definedName>
    <definedName name="VAS009_F_IsJuNuotekuSurinkimo20M" localSheetId="6">'Forma 9'!$D$23</definedName>
    <definedName name="VAS009_F_IsJuPagrindiniuDarbuotoju20M" localSheetId="6">'Forma 9'!$D$17</definedName>
    <definedName name="VAS009_F_IsJuTransportoTarnyboje20M" localSheetId="6">'Forma 9'!$D$41</definedName>
    <definedName name="VAS009_F_IsSioSkaiciaus20M" localSheetId="6">'Forma 9'!$D$14</definedName>
    <definedName name="VAS009_F_KitoseTarnybose20M" localSheetId="6">'Forma 9'!$D$44</definedName>
    <definedName name="VAS009_F_MechanikoRemonto20M" localSheetId="6">'Forma 9'!$D$43</definedName>
    <definedName name="VAS009_F_MechaninisNuotekuValymas20M" localSheetId="6">'Forma 9'!$D$28</definedName>
    <definedName name="VAS009_F_NetiesioginejeVeiklojeDirbanciuju20M" localSheetId="6">'Forma 9'!$D$40</definedName>
    <definedName name="VAS009_F_NuotekuLaboratorijosDabuotojai20M" localSheetId="6">'Forma 9'!$D$21</definedName>
    <definedName name="VAS009_F_NuotekuSurinkimoVeikloje20M" localSheetId="6">'Forma 9'!$D$22</definedName>
    <definedName name="VAS009_F_NuotekuTransportavimasAsenizacijos20M" localSheetId="6">'Forma 9'!$D$39</definedName>
    <definedName name="VAS009_F_NuotekuValyklose20M" localSheetId="6">'Forma 9'!$D$26</definedName>
    <definedName name="VAS009_F_PavirsiniuNuotekuTvarkyme20M" localSheetId="6">'Forma 9'!$D$38</definedName>
    <definedName name="VAS009_F_PERSONALOSKAICIUSIMONEJE20M" localSheetId="6">'Forma 9'!$D$10</definedName>
    <definedName name="VAS009_F_VandensPristatymoVeikloje20M" localSheetId="6">'Forma 9'!$D$16</definedName>
    <definedName name="VAS009_F_VandensRuosyklose20M" localSheetId="6">'Forma 9'!$D$15</definedName>
    <definedName name="VAS009_F_VandenveziuVairuotojaiVandensPristatymo20M" localSheetId="6">'Forma 9'!$D$18</definedName>
    <definedName name="VAS010_D_20M" localSheetId="13">'Forma 10'!$D$9</definedName>
    <definedName name="VAS010_D_AtsiskaitomujuApskaitosPrietaisu" localSheetId="13">'Forma 10'!$B$29</definedName>
    <definedName name="VAS010_D_BendrojojeadmininstracinejeVeikloje" localSheetId="13">'Forma 10'!$B$28</definedName>
    <definedName name="VAS010_D_BiologinioSuMechaniniu" localSheetId="13">'Forma 10'!$B$20</definedName>
    <definedName name="VAS010_D_DenitrifikacinioSuBiologiniu" localSheetId="13">'Forma 10'!$B$21</definedName>
    <definedName name="VAS010_D_ElektrosEnergijaPatalpu" localSheetId="13">'Forma 10'!$B$11</definedName>
    <definedName name="VAS010_D_ELEKTROSENERGIJOSSUVARTOJIMAS" localSheetId="13">'Forma 10'!$B$10</definedName>
    <definedName name="VAS010_D_GeriamojoVandensGavybos" localSheetId="13">'Forma 10'!$B$13</definedName>
    <definedName name="VAS010_D_GeriamojoVandensPristatymo" localSheetId="13">'Forma 10'!$B$15</definedName>
    <definedName name="VAS010_D_GeriamojoVandensRuosimo" localSheetId="13">'Forma 10'!$B$14</definedName>
    <definedName name="VAS010_D_IsSioSkaiciaus" localSheetId="13">'Forma 10'!$B$18</definedName>
    <definedName name="VAS010_D_IsSioSkaiciaus2" localSheetId="13">'Forma 10'!$B$23</definedName>
    <definedName name="VAS010_D_KitojeReguliuojamojeIr" localSheetId="13">'Forma 10'!$B$30</definedName>
    <definedName name="VAS010_D_MechaninioNuotekuValymo" localSheetId="13">'Forma 10'!$B$19</definedName>
    <definedName name="VAS010_D_NetiesioginejeVeikloje" localSheetId="13">'Forma 10'!$B$27</definedName>
    <definedName name="VAS010_D_NuotekuDumbloTvarkymo" localSheetId="13">'Forma 10'!$B$22</definedName>
    <definedName name="VAS010_D_NuotekuSurinkimoVeikloje" localSheetId="13">'Forma 10'!$B$16</definedName>
    <definedName name="VAS010_D_NuotekuValyklose" localSheetId="13">'Forma 10'!$B$17</definedName>
    <definedName name="VAS010_D_PavirsiniuNuotekuSurinkimo" localSheetId="13">'Forma 10'!$B$25</definedName>
    <definedName name="VAS010_D_PavirsiniuNuotekuTvarkymo" localSheetId="13">'Forma 10'!$B$24</definedName>
    <definedName name="VAS010_D_PavirsiniuNuotekuValymo" localSheetId="13">'Forma 10'!$B$26</definedName>
    <definedName name="VAS010_D_ReguliuojamojeVeikloje" localSheetId="13">'Forma 10'!$B$12</definedName>
    <definedName name="VAS010_F_AtsiskaitomujuApskaitosPrietaisu20M" localSheetId="13">'Forma 10'!$D$29</definedName>
    <definedName name="VAS010_F_BendrojojeadmininstracinejeVeikloje20M" localSheetId="13">'Forma 10'!$D$28</definedName>
    <definedName name="VAS010_F_BiologinioSuMechaniniu20M" localSheetId="13">'Forma 10'!$D$20</definedName>
    <definedName name="VAS010_F_DenitrifikacinioSuBiologiniu20M" localSheetId="13">'Forma 10'!$D$21</definedName>
    <definedName name="VAS010_F_ElektrosEnergijaPatalpu20M" localSheetId="13">'Forma 10'!$D$11</definedName>
    <definedName name="VAS010_F_ELEKTROSENERGIJOSSUVARTOJIMAS20M" localSheetId="13">'Forma 10'!$D$10</definedName>
    <definedName name="VAS010_F_GeriamojoVandensGavybos20M" localSheetId="13">'Forma 10'!$D$13</definedName>
    <definedName name="VAS010_F_GeriamojoVandensPristatymo20M" localSheetId="13">'Forma 10'!$D$15</definedName>
    <definedName name="VAS010_F_GeriamojoVandensRuosimo20M" localSheetId="13">'Forma 10'!$D$14</definedName>
    <definedName name="VAS010_F_IsSioSkaiciaus20M" localSheetId="13">'Forma 10'!$D$18</definedName>
    <definedName name="VAS010_F_IsSioSkaiciaus220M" localSheetId="13">'Forma 10'!$D$23</definedName>
    <definedName name="VAS010_F_KitojeReguliuojamojeIr20M" localSheetId="13">'Forma 10'!$D$30</definedName>
    <definedName name="VAS010_F_MechaninioNuotekuValymo20M" localSheetId="13">'Forma 10'!$D$19</definedName>
    <definedName name="VAS010_F_NetiesioginejeVeikloje20M" localSheetId="13">'Forma 10'!$D$27</definedName>
    <definedName name="VAS010_F_NuotekuDumbloTvarkymo20M" localSheetId="13">'Forma 10'!$D$22</definedName>
    <definedName name="VAS010_F_NuotekuSurinkimoVeikloje20M" localSheetId="13">'Forma 10'!$D$16</definedName>
    <definedName name="VAS010_F_NuotekuValyklose20M" localSheetId="13">'Forma 10'!$D$17</definedName>
    <definedName name="VAS010_F_PavirsiniuNuotekuSurinkimo20M" localSheetId="13">'Forma 10'!$D$25</definedName>
    <definedName name="VAS010_F_PavirsiniuNuotekuTvarkymo20M" localSheetId="13">'Forma 10'!$D$24</definedName>
    <definedName name="VAS010_F_PavirsiniuNuotekuValymo20M" localSheetId="13">'Forma 10'!$D$26</definedName>
    <definedName name="VAS010_F_ReguliuojamojeVeikloje20M" localSheetId="13">'Forma 10'!$D$12</definedName>
    <definedName name="VAS011_D_AptarnavimoSanaudos" localSheetId="7">'Forma 11'!$B$17</definedName>
    <definedName name="VAS011_D_AtskaitymaiSocialiniamDraudimui" localSheetId="7">'Forma 11'!$B$27</definedName>
    <definedName name="VAS011_D_DarboSaugosSanaudos" localSheetId="7">'Forma 11'!$B$35</definedName>
    <definedName name="VAS011_D_DarboUzmokescioSanaudos" localSheetId="7">'Forma 11'!$B$26</definedName>
    <definedName name="VAS011_D_DraudimoPaslauguSanaudos" localSheetId="7">'Forma 11'!$B$21</definedName>
    <definedName name="VAS011_D_EinamojoRemontomedziagu" localSheetId="7">'Forma 11'!$B$16</definedName>
    <definedName name="VAS011_D_ElektrosEnergijosSanaudos" localSheetId="7">'Forma 11'!$B$23</definedName>
    <definedName name="VAS011_D_IAtsiskaitomujuApskaitos" localSheetId="7">'Forma 11'!$F$10</definedName>
    <definedName name="VAS011_D_II1gavyba" localSheetId="7">'Forma 11'!$G$12</definedName>
    <definedName name="VAS011_D_II2ruosimas" localSheetId="7">'Forma 11'!$H$12</definedName>
    <definedName name="VAS011_D_II3pristatymas" localSheetId="7">'Forma 11'!$I$12</definedName>
    <definedName name="VAS011_D_IIGeriamojoVandens" localSheetId="7">'Forma 11'!$G$10</definedName>
    <definedName name="VAS011_D_III1surinkimas" localSheetId="7">'Forma 11'!$J$12</definedName>
    <definedName name="VAS011_D_III2valymas" localSheetId="7">'Forma 11'!$K$12</definedName>
    <definedName name="VAS011_D_III3nuotekuDumblo" localSheetId="7">'Forma 11'!$L$12</definedName>
    <definedName name="VAS011_D_IIINuotekuTvarkymas" localSheetId="7">'Forma 11'!$J$10</definedName>
    <definedName name="VAS011_D_IlgalaikioTurtoNusidevejimo" localSheetId="7">'Forma 11'!$B$15</definedName>
    <definedName name="VAS011_D_ImokuIGarantini" localSheetId="7">'Forma 11'!$B$28</definedName>
    <definedName name="VAS011_D_IVPavirsiniuNuoteku" localSheetId="7">'Forma 11'!$M$12</definedName>
    <definedName name="VAS011_D_KanceliarinesPastoSanaudos" localSheetId="7">'Forma 11'!$B$36</definedName>
    <definedName name="VAS011_D_KitiMokesciai" localSheetId="7">'Forma 11'!$B$32</definedName>
    <definedName name="VAS011_D_KitosSanaudos" localSheetId="7">'Forma 11'!$B$33</definedName>
    <definedName name="VAS011_D_KitosSanaudos1" localSheetId="7">'Forma 11'!$B$37</definedName>
    <definedName name="VAS011_D_KituPaslauguSanaudos" localSheetId="7">'Forma 11'!$B$22</definedName>
    <definedName name="VAS011_D_KuroSanaudos" localSheetId="7">'Forma 11'!$B$24</definedName>
    <definedName name="VAS011_D_Mokesciai" localSheetId="7">'Forma 11'!$B$29</definedName>
    <definedName name="VAS011_D_NekilnojamoTurtoMokescai" localSheetId="7">'Forma 11'!$B$30</definedName>
    <definedName name="VAS011_D_NetiesioginiuSanauduPaskirstymo" localSheetId="7">'Forma 11'!$B$38</definedName>
    <definedName name="VAS011_D_NetiesioginiuVeiklosSanaudu" localSheetId="7">'Forma 11'!$B$14</definedName>
    <definedName name="VAS011_D_PersonaloMokymoSanaudos" localSheetId="7">'Forma 11'!$B$34</definedName>
    <definedName name="VAS011_D_ReguliuojamosVeiklosVerslo" localSheetId="7">'Forma 11'!$F$9</definedName>
    <definedName name="VAS011_D_RemontoDarbuPagal" localSheetId="7">'Forma 11'!$B$18</definedName>
    <definedName name="VAS011_D_Sanaudos1" localSheetId="7">'Forma 11'!$B$39</definedName>
    <definedName name="VAS011_D_Sanaudos10" localSheetId="7">'Forma 11'!$B$48</definedName>
    <definedName name="VAS011_D_Sanaudos11" localSheetId="7">'Forma 11'!$B$49</definedName>
    <definedName name="VAS011_D_Sanaudos12" localSheetId="7">'Forma 11'!$B$50</definedName>
    <definedName name="VAS011_D_Sanaudos13" localSheetId="7">'Forma 11'!$B$51</definedName>
    <definedName name="VAS011_D_Sanaudos14" localSheetId="7">'Forma 11'!$B$52</definedName>
    <definedName name="VAS011_D_Sanaudos15" localSheetId="7">'Forma 11'!$B$53</definedName>
    <definedName name="VAS011_D_Sanaudos16" localSheetId="7">'Forma 11'!$B$54</definedName>
    <definedName name="VAS011_D_Sanaudos17" localSheetId="7">'Forma 11'!$B$55</definedName>
    <definedName name="VAS011_D_Sanaudos18" localSheetId="7">'Forma 11'!$B$56</definedName>
    <definedName name="VAS011_D_Sanaudos19" localSheetId="7">'Forma 11'!$B$57</definedName>
    <definedName name="VAS011_D_Sanaudos2" localSheetId="7">'Forma 11'!$B$40</definedName>
    <definedName name="VAS011_D_Sanaudos20" localSheetId="7">'Forma 11'!$B$58</definedName>
    <definedName name="VAS011_D_Sanaudos3" localSheetId="7">'Forma 11'!$B$41</definedName>
    <definedName name="VAS011_D_Sanaudos4" localSheetId="7">'Forma 11'!$B$42</definedName>
    <definedName name="VAS011_D_Sanaudos5" localSheetId="7">'Forma 11'!$B$43</definedName>
    <definedName name="VAS011_D_Sanaudos6" localSheetId="7">'Forma 11'!$B$44</definedName>
    <definedName name="VAS011_D_Sanaudos7" localSheetId="7">'Forma 11'!$B$45</definedName>
    <definedName name="VAS011_D_Sanaudos8" localSheetId="7">'Forma 11'!$B$46</definedName>
    <definedName name="VAS011_D_Sanaudos9" localSheetId="7">'Forma 11'!$B$47</definedName>
    <definedName name="VAS011_D_SilumosEnergijosSanaudos" localSheetId="7">'Forma 11'!$B$25</definedName>
    <definedName name="VAS011_D_TransportoPaslauguPagal" localSheetId="7">'Forma 11'!$B$19</definedName>
    <definedName name="VAS011_D_TurtuNuomosSanaudos" localSheetId="7">'Forma 11'!$B$20</definedName>
    <definedName name="VAS011_D_VIIKitosVeiklos" localSheetId="7">'Forma 11'!$P$9</definedName>
    <definedName name="VAS011_D_VIKitosReguliuojamos" localSheetId="7">'Forma 11'!$O$9</definedName>
    <definedName name="VAS011_D_VISO" localSheetId="7">'Forma 11'!$D$9</definedName>
    <definedName name="VAS011_D_VISOSVANDENTVARKOSSANAUDOS" localSheetId="7">'Forma 11'!$E$9</definedName>
    <definedName name="VAS011_D_VNuotekuTransportavimas" localSheetId="7">'Forma 11'!$N$12</definedName>
    <definedName name="VAS011_D_ZemesNuomosMokesciai" localSheetId="7">'Forma 11'!$B$31</definedName>
    <definedName name="VAS011_F_AptarnavimoSanaudosIAtsiskaitomujuApskaitos" localSheetId="7">'Forma 11'!$F$17</definedName>
    <definedName name="VAS011_F_AptarnavimoSanaudosII1gavyba" localSheetId="7">'Forma 11'!$G$17</definedName>
    <definedName name="VAS011_F_AptarnavimoSanaudosII2ruosimas" localSheetId="7">'Forma 11'!$H$17</definedName>
    <definedName name="VAS011_F_AptarnavimoSanaudosII3pristatymas" localSheetId="7">'Forma 11'!$I$17</definedName>
    <definedName name="VAS011_F_AptarnavimoSanaudosIII1surinkimas" localSheetId="7">'Forma 11'!$J$17</definedName>
    <definedName name="VAS011_F_AptarnavimoSanaudosIII2valymas" localSheetId="7">'Forma 11'!$K$17</definedName>
    <definedName name="VAS011_F_AptarnavimoSanaudosIII3nuotekuDumblo" localSheetId="7">'Forma 11'!$L$17</definedName>
    <definedName name="VAS011_F_AptarnavimoSanaudosIVPavirsiniuNuoteku" localSheetId="7">'Forma 11'!$M$17</definedName>
    <definedName name="VAS011_F_AptarnavimoSanaudosVIIKitosVeiklos" localSheetId="7">'Forma 11'!$P$17</definedName>
    <definedName name="VAS011_F_AptarnavimoSanaudosVIKitosReguliuojamos" localSheetId="7">'Forma 11'!$O$17</definedName>
    <definedName name="VAS011_F_AptarnavimoSanaudosVISO" localSheetId="7">'Forma 11'!$D$17</definedName>
    <definedName name="VAS011_F_AptarnavimoSanaudosVISOSVANDENTVARKOSSANAUDOS" localSheetId="7">'Forma 11'!$E$17</definedName>
    <definedName name="VAS011_F_AptarnavimoSanaudosVNuotekuTransportavimas" localSheetId="7">'Forma 11'!$N$17</definedName>
    <definedName name="VAS011_F_AtskaitymaiSocialiniamDraudimuiIAtsiskaitomujuApskaitos" localSheetId="7">'Forma 11'!$F$27</definedName>
    <definedName name="VAS011_F_AtskaitymaiSocialiniamDraudimuiII1gavyba" localSheetId="7">'Forma 11'!$G$27</definedName>
    <definedName name="VAS011_F_AtskaitymaiSocialiniamDraudimuiII2ruosimas" localSheetId="7">'Forma 11'!$H$27</definedName>
    <definedName name="VAS011_F_AtskaitymaiSocialiniamDraudimuiII3pristatymas" localSheetId="7">'Forma 11'!$I$27</definedName>
    <definedName name="VAS011_F_AtskaitymaiSocialiniamDraudimuiIII1surinkimas" localSheetId="7">'Forma 11'!$J$27</definedName>
    <definedName name="VAS011_F_AtskaitymaiSocialiniamDraudimuiIII2valymas" localSheetId="7">'Forma 11'!$K$27</definedName>
    <definedName name="VAS011_F_AtskaitymaiSocialiniamDraudimuiIII3nuotekuDumblo" localSheetId="7">'Forma 11'!$L$27</definedName>
    <definedName name="VAS011_F_AtskaitymaiSocialiniamDraudimuiIVPavirsiniuNuoteku" localSheetId="7">'Forma 11'!$M$27</definedName>
    <definedName name="VAS011_F_AtskaitymaiSocialiniamDraudimuiVIIKitosVeiklos" localSheetId="7">'Forma 11'!$P$27</definedName>
    <definedName name="VAS011_F_AtskaitymaiSocialiniamDraudimuiVIKitosReguliuojamos" localSheetId="7">'Forma 11'!$O$27</definedName>
    <definedName name="VAS011_F_AtskaitymaiSocialiniamDraudimuiVISO" localSheetId="7">'Forma 11'!$D$27</definedName>
    <definedName name="VAS011_F_AtskaitymaiSocialiniamDraudimuiVISOSVANDENTVARKOSSANAUDOS" localSheetId="7">'Forma 11'!$E$27</definedName>
    <definedName name="VAS011_F_AtskaitymaiSocialiniamDraudimuiVNuotekuTransportavimas" localSheetId="7">'Forma 11'!$N$27</definedName>
    <definedName name="VAS011_F_DarboSaugosSanaudosIAtsiskaitomujuApskaitos" localSheetId="7">'Forma 11'!$F$35</definedName>
    <definedName name="VAS011_F_DarboSaugosSanaudosII1gavyba" localSheetId="7">'Forma 11'!$G$35</definedName>
    <definedName name="VAS011_F_DarboSaugosSanaudosII2ruosimas" localSheetId="7">'Forma 11'!$H$35</definedName>
    <definedName name="VAS011_F_DarboSaugosSanaudosII3pristatymas" localSheetId="7">'Forma 11'!$I$35</definedName>
    <definedName name="VAS011_F_DarboSaugosSanaudosIII1surinkimas" localSheetId="7">'Forma 11'!$J$35</definedName>
    <definedName name="VAS011_F_DarboSaugosSanaudosIII2valymas" localSheetId="7">'Forma 11'!$K$35</definedName>
    <definedName name="VAS011_F_DarboSaugosSanaudosIII3nuotekuDumblo" localSheetId="7">'Forma 11'!$L$35</definedName>
    <definedName name="VAS011_F_DarboSaugosSanaudosIVPavirsiniuNuoteku" localSheetId="7">'Forma 11'!$M$35</definedName>
    <definedName name="VAS011_F_DarboSaugosSanaudosVIIKitosVeiklos" localSheetId="7">'Forma 11'!$P$35</definedName>
    <definedName name="VAS011_F_DarboSaugosSanaudosVIKitosReguliuojamos" localSheetId="7">'Forma 11'!$O$35</definedName>
    <definedName name="VAS011_F_DarboSaugosSanaudosVISO" localSheetId="7">'Forma 11'!$D$35</definedName>
    <definedName name="VAS011_F_DarboSaugosSanaudosVISOSVANDENTVARKOSSANAUDOS" localSheetId="7">'Forma 11'!$E$35</definedName>
    <definedName name="VAS011_F_DarboSaugosSanaudosVNuotekuTransportavimas" localSheetId="7">'Forma 11'!$N$35</definedName>
    <definedName name="VAS011_F_DarboUzmokescioSanaudosIAtsiskaitomujuApskaitos" localSheetId="7">'Forma 11'!$F$26</definedName>
    <definedName name="VAS011_F_DarboUzmokescioSanaudosII1gavyba" localSheetId="7">'Forma 11'!$G$26</definedName>
    <definedName name="VAS011_F_DarboUzmokescioSanaudosII2ruosimas" localSheetId="7">'Forma 11'!$H$26</definedName>
    <definedName name="VAS011_F_DarboUzmokescioSanaudosII3pristatymas" localSheetId="7">'Forma 11'!$I$26</definedName>
    <definedName name="VAS011_F_DarboUzmokescioSanaudosIII1surinkimas" localSheetId="7">'Forma 11'!$J$26</definedName>
    <definedName name="VAS011_F_DarboUzmokescioSanaudosIII2valymas" localSheetId="7">'Forma 11'!$K$26</definedName>
    <definedName name="VAS011_F_DarboUzmokescioSanaudosIII3nuotekuDumblo" localSheetId="7">'Forma 11'!$L$26</definedName>
    <definedName name="VAS011_F_DarboUzmokescioSanaudosIVPavirsiniuNuoteku" localSheetId="7">'Forma 11'!$M$26</definedName>
    <definedName name="VAS011_F_DarboUzmokescioSanaudosVIIKitosVeiklos" localSheetId="7">'Forma 11'!$P$26</definedName>
    <definedName name="VAS011_F_DarboUzmokescioSanaudosVIKitosReguliuojamos" localSheetId="7">'Forma 11'!$O$26</definedName>
    <definedName name="VAS011_F_DarboUzmokescioSanaudosVISO" localSheetId="7">'Forma 11'!$D$26</definedName>
    <definedName name="VAS011_F_DarboUzmokescioSanaudosVISOSVANDENTVARKOSSANAUDOS" localSheetId="7">'Forma 11'!$E$26</definedName>
    <definedName name="VAS011_F_DarboUzmokescioSanaudosVNuotekuTransportavimas" localSheetId="7">'Forma 11'!$N$26</definedName>
    <definedName name="VAS011_F_DraudimoPaslauguSanaudosIAtsiskaitomujuApskaitos" localSheetId="7">'Forma 11'!$F$21</definedName>
    <definedName name="VAS011_F_DraudimoPaslauguSanaudosII1gavyba" localSheetId="7">'Forma 11'!$G$21</definedName>
    <definedName name="VAS011_F_DraudimoPaslauguSanaudosII2ruosimas" localSheetId="7">'Forma 11'!$H$21</definedName>
    <definedName name="VAS011_F_DraudimoPaslauguSanaudosII3pristatymas" localSheetId="7">'Forma 11'!$I$21</definedName>
    <definedName name="VAS011_F_DraudimoPaslauguSanaudosIII1surinkimas" localSheetId="7">'Forma 11'!$J$21</definedName>
    <definedName name="VAS011_F_DraudimoPaslauguSanaudosIII2valymas" localSheetId="7">'Forma 11'!$K$21</definedName>
    <definedName name="VAS011_F_DraudimoPaslauguSanaudosIII3nuotekuDumblo" localSheetId="7">'Forma 11'!$L$21</definedName>
    <definedName name="VAS011_F_DraudimoPaslauguSanaudosIVPavirsiniuNuoteku" localSheetId="7">'Forma 11'!$M$21</definedName>
    <definedName name="VAS011_F_DraudimoPaslauguSanaudosVIIKitosVeiklos" localSheetId="7">'Forma 11'!$P$21</definedName>
    <definedName name="VAS011_F_DraudimoPaslauguSanaudosVIKitosReguliuojamos" localSheetId="7">'Forma 11'!$O$21</definedName>
    <definedName name="VAS011_F_DraudimoPaslauguSanaudosVISO" localSheetId="7">'Forma 11'!$D$21</definedName>
    <definedName name="VAS011_F_DraudimoPaslauguSanaudosVISOSVANDENTVARKOSSANAUDOS" localSheetId="7">'Forma 11'!$E$21</definedName>
    <definedName name="VAS011_F_DraudimoPaslauguSanaudosVNuotekuTransportavimas" localSheetId="7">'Forma 11'!$N$21</definedName>
    <definedName name="VAS011_F_EinamojoRemontomedziaguIAtsiskaitomujuApskaitos" localSheetId="7">'Forma 11'!$F$16</definedName>
    <definedName name="VAS011_F_EinamojoRemontomedziaguII1gavyba" localSheetId="7">'Forma 11'!$G$16</definedName>
    <definedName name="VAS011_F_EinamojoRemontomedziaguII2ruosimas" localSheetId="7">'Forma 11'!$H$16</definedName>
    <definedName name="VAS011_F_EinamojoRemontomedziaguII3pristatymas" localSheetId="7">'Forma 11'!$I$16</definedName>
    <definedName name="VAS011_F_EinamojoRemontomedziaguIII1surinkimas" localSheetId="7">'Forma 11'!$J$16</definedName>
    <definedName name="VAS011_F_EinamojoRemontomedziaguIII2valymas" localSheetId="7">'Forma 11'!$K$16</definedName>
    <definedName name="VAS011_F_EinamojoRemontomedziaguIII3nuotekuDumblo" localSheetId="7">'Forma 11'!$L$16</definedName>
    <definedName name="VAS011_F_EinamojoRemontomedziaguIVPavirsiniuNuoteku" localSheetId="7">'Forma 11'!$M$16</definedName>
    <definedName name="VAS011_F_EinamojoRemontomedziaguVIIKitosVeiklos" localSheetId="7">'Forma 11'!$P$16</definedName>
    <definedName name="VAS011_F_EinamojoRemontomedziaguVIKitosReguliuojamos" localSheetId="7">'Forma 11'!$O$16</definedName>
    <definedName name="VAS011_F_EinamojoRemontomedziaguVISO" localSheetId="7">'Forma 11'!$D$16</definedName>
    <definedName name="VAS011_F_EinamojoRemontomedziaguVISOSVANDENTVARKOSSANAUDOS" localSheetId="7">'Forma 11'!$E$16</definedName>
    <definedName name="VAS011_F_EinamojoRemontomedziaguVNuotekuTransportavimas" localSheetId="7">'Forma 11'!$N$16</definedName>
    <definedName name="VAS011_F_ElektrosEnergijosSanaudosIAtsiskaitomujuApskaitos" localSheetId="7">'Forma 11'!$F$23</definedName>
    <definedName name="VAS011_F_ElektrosEnergijosSanaudosII1gavyba" localSheetId="7">'Forma 11'!$G$23</definedName>
    <definedName name="VAS011_F_ElektrosEnergijosSanaudosII2ruosimas" localSheetId="7">'Forma 11'!$H$23</definedName>
    <definedName name="VAS011_F_ElektrosEnergijosSanaudosII3pristatymas" localSheetId="7">'Forma 11'!$I$23</definedName>
    <definedName name="VAS011_F_ElektrosEnergijosSanaudosIII1surinkimas" localSheetId="7">'Forma 11'!$J$23</definedName>
    <definedName name="VAS011_F_ElektrosEnergijosSanaudosIII2valymas" localSheetId="7">'Forma 11'!$K$23</definedName>
    <definedName name="VAS011_F_ElektrosEnergijosSanaudosIII3nuotekuDumblo" localSheetId="7">'Forma 11'!$L$23</definedName>
    <definedName name="VAS011_F_ElektrosEnergijosSanaudosIVPavirsiniuNuoteku" localSheetId="7">'Forma 11'!$M$23</definedName>
    <definedName name="VAS011_F_ElektrosEnergijosSanaudosVIIKitosVeiklos" localSheetId="7">'Forma 11'!$P$23</definedName>
    <definedName name="VAS011_F_ElektrosEnergijosSanaudosVIKitosReguliuojamos" localSheetId="7">'Forma 11'!$O$23</definedName>
    <definedName name="VAS011_F_ElektrosEnergijosSanaudosVISO" localSheetId="7">'Forma 11'!$D$23</definedName>
    <definedName name="VAS011_F_ElektrosEnergijosSanaudosVISOSVANDENTVARKOSSANAUDOS" localSheetId="7">'Forma 11'!$E$23</definedName>
    <definedName name="VAS011_F_ElektrosEnergijosSanaudosVNuotekuTransportavimas" localSheetId="7">'Forma 11'!$N$23</definedName>
    <definedName name="VAS011_F_IlgalaikioTurtoNusidevejimoIAtsiskaitomujuApskaitos" localSheetId="7">'Forma 11'!$F$15</definedName>
    <definedName name="VAS011_F_IlgalaikioTurtoNusidevejimoII1gavyba" localSheetId="7">'Forma 11'!$G$15</definedName>
    <definedName name="VAS011_F_IlgalaikioTurtoNusidevejimoII2ruosimas" localSheetId="7">'Forma 11'!$H$15</definedName>
    <definedName name="VAS011_F_IlgalaikioTurtoNusidevejimoII3pristatymas" localSheetId="7">'Forma 11'!$I$15</definedName>
    <definedName name="VAS011_F_IlgalaikioTurtoNusidevejimoIII1surinkimas" localSheetId="7">'Forma 11'!$J$15</definedName>
    <definedName name="VAS011_F_IlgalaikioTurtoNusidevejimoIII2valymas" localSheetId="7">'Forma 11'!$K$15</definedName>
    <definedName name="VAS011_F_IlgalaikioTurtoNusidevejimoIII3nuotekuDumblo" localSheetId="7">'Forma 11'!$L$15</definedName>
    <definedName name="VAS011_F_IlgalaikioTurtoNusidevejimoIVPavirsiniuNuoteku" localSheetId="7">'Forma 11'!$M$15</definedName>
    <definedName name="VAS011_F_IlgalaikioTurtoNusidevejimoVIIKitosVeiklos" localSheetId="7">'Forma 11'!$P$15</definedName>
    <definedName name="VAS011_F_IlgalaikioTurtoNusidevejimoVIKitosReguliuojamos" localSheetId="7">'Forma 11'!$O$15</definedName>
    <definedName name="VAS011_F_IlgalaikioTurtoNusidevejimoVISO" localSheetId="7">'Forma 11'!$D$15</definedName>
    <definedName name="VAS011_F_IlgalaikioTurtoNusidevejimoVISOSVANDENTVARKOSSANAUDOS" localSheetId="7">'Forma 11'!$E$15</definedName>
    <definedName name="VAS011_F_IlgalaikioTurtoNusidevejimoVNuotekuTransportavimas" localSheetId="7">'Forma 11'!$N$15</definedName>
    <definedName name="VAS011_F_ImokuIGarantiniIAtsiskaitomujuApskaitos" localSheetId="7">'Forma 11'!$F$28</definedName>
    <definedName name="VAS011_F_ImokuIGarantiniII1gavyba" localSheetId="7">'Forma 11'!$G$28</definedName>
    <definedName name="VAS011_F_ImokuIGarantiniII2ruosimas" localSheetId="7">'Forma 11'!$H$28</definedName>
    <definedName name="VAS011_F_ImokuIGarantiniII3pristatymas" localSheetId="7">'Forma 11'!$I$28</definedName>
    <definedName name="VAS011_F_ImokuIGarantiniIII1surinkimas" localSheetId="7">'Forma 11'!$J$28</definedName>
    <definedName name="VAS011_F_ImokuIGarantiniIII2valymas" localSheetId="7">'Forma 11'!$K$28</definedName>
    <definedName name="VAS011_F_ImokuIGarantiniIII3nuotekuDumblo" localSheetId="7">'Forma 11'!$L$28</definedName>
    <definedName name="VAS011_F_ImokuIGarantiniIVPavirsiniuNuoteku" localSheetId="7">'Forma 11'!$M$28</definedName>
    <definedName name="VAS011_F_ImokuIGarantiniVIIKitosVeiklos" localSheetId="7">'Forma 11'!$P$28</definedName>
    <definedName name="VAS011_F_ImokuIGarantiniVIKitosReguliuojamos" localSheetId="7">'Forma 11'!$O$28</definedName>
    <definedName name="VAS011_F_ImokuIGarantiniVISO" localSheetId="7">'Forma 11'!$D$28</definedName>
    <definedName name="VAS011_F_ImokuIGarantiniVISOSVANDENTVARKOSSANAUDOS" localSheetId="7">'Forma 11'!$E$28</definedName>
    <definedName name="VAS011_F_ImokuIGarantiniVNuotekuTransportavimas" localSheetId="7">'Forma 11'!$N$28</definedName>
    <definedName name="VAS011_F_KanceliarinesPastoSanaudosIAtsiskaitomujuApskaitos" localSheetId="7">'Forma 11'!$F$36</definedName>
    <definedName name="VAS011_F_KanceliarinesPastoSanaudosII1gavyba" localSheetId="7">'Forma 11'!$G$36</definedName>
    <definedName name="VAS011_F_KanceliarinesPastoSanaudosII2ruosimas" localSheetId="7">'Forma 11'!$H$36</definedName>
    <definedName name="VAS011_F_KanceliarinesPastoSanaudosII3pristatymas" localSheetId="7">'Forma 11'!$I$36</definedName>
    <definedName name="VAS011_F_KanceliarinesPastoSanaudosIII1surinkimas" localSheetId="7">'Forma 11'!$J$36</definedName>
    <definedName name="VAS011_F_KanceliarinesPastoSanaudosIII2valymas" localSheetId="7">'Forma 11'!$K$36</definedName>
    <definedName name="VAS011_F_KanceliarinesPastoSanaudosIII3nuotekuDumblo" localSheetId="7">'Forma 11'!$L$36</definedName>
    <definedName name="VAS011_F_KanceliarinesPastoSanaudosIVPavirsiniuNuoteku" localSheetId="7">'Forma 11'!$M$36</definedName>
    <definedName name="VAS011_F_KanceliarinesPastoSanaudosVIIKitosVeiklos" localSheetId="7">'Forma 11'!$P$36</definedName>
    <definedName name="VAS011_F_KanceliarinesPastoSanaudosVIKitosReguliuojamos" localSheetId="7">'Forma 11'!$O$36</definedName>
    <definedName name="VAS011_F_KanceliarinesPastoSanaudosVISO" localSheetId="7">'Forma 11'!$D$36</definedName>
    <definedName name="VAS011_F_KanceliarinesPastoSanaudosVISOSVANDENTVARKOSSANAUDOS" localSheetId="7">'Forma 11'!$E$36</definedName>
    <definedName name="VAS011_F_KanceliarinesPastoSanaudosVNuotekuTransportavimas" localSheetId="7">'Forma 11'!$N$36</definedName>
    <definedName name="VAS011_F_KitiMokesciaiIAtsiskaitomujuApskaitos" localSheetId="7">'Forma 11'!$F$32</definedName>
    <definedName name="VAS011_F_KitiMokesciaiII1gavyba" localSheetId="7">'Forma 11'!$G$32</definedName>
    <definedName name="VAS011_F_KitiMokesciaiII2ruosimas" localSheetId="7">'Forma 11'!$H$32</definedName>
    <definedName name="VAS011_F_KitiMokesciaiII3pristatymas" localSheetId="7">'Forma 11'!$I$32</definedName>
    <definedName name="VAS011_F_KitiMokesciaiIII1surinkimas" localSheetId="7">'Forma 11'!$J$32</definedName>
    <definedName name="VAS011_F_KitiMokesciaiIII2valymas" localSheetId="7">'Forma 11'!$K$32</definedName>
    <definedName name="VAS011_F_KitiMokesciaiIII3nuotekuDumblo" localSheetId="7">'Forma 11'!$L$32</definedName>
    <definedName name="VAS011_F_KitiMokesciaiIVPavirsiniuNuoteku" localSheetId="7">'Forma 11'!$M$32</definedName>
    <definedName name="VAS011_F_KitiMokesciaiVIIKitosVeiklos" localSheetId="7">'Forma 11'!$P$32</definedName>
    <definedName name="VAS011_F_KitiMokesciaiVIKitosReguliuojamos" localSheetId="7">'Forma 11'!$O$32</definedName>
    <definedName name="VAS011_F_KitiMokesciaiVISO" localSheetId="7">'Forma 11'!$D$32</definedName>
    <definedName name="VAS011_F_KitiMokesciaiVISOSVANDENTVARKOSSANAUDOS" localSheetId="7">'Forma 11'!$E$32</definedName>
    <definedName name="VAS011_F_KitiMokesciaiVNuotekuTransportavimas" localSheetId="7">'Forma 11'!$N$32</definedName>
    <definedName name="VAS011_F_KitosSanaudos1IAtsiskaitomujuApskaitos" localSheetId="7">'Forma 11'!$F$37</definedName>
    <definedName name="VAS011_F_KitosSanaudos1II1gavyba" localSheetId="7">'Forma 11'!$G$37</definedName>
    <definedName name="VAS011_F_KitosSanaudos1II2ruosimas" localSheetId="7">'Forma 11'!$H$37</definedName>
    <definedName name="VAS011_F_KitosSanaudos1II3pristatymas" localSheetId="7">'Forma 11'!$I$37</definedName>
    <definedName name="VAS011_F_KitosSanaudos1III1surinkimas" localSheetId="7">'Forma 11'!$J$37</definedName>
    <definedName name="VAS011_F_KitosSanaudos1III2valymas" localSheetId="7">'Forma 11'!$K$37</definedName>
    <definedName name="VAS011_F_KitosSanaudos1III3nuotekuDumblo" localSheetId="7">'Forma 11'!$L$37</definedName>
    <definedName name="VAS011_F_KitosSanaudos1IVPavirsiniuNuoteku" localSheetId="7">'Forma 11'!$M$37</definedName>
    <definedName name="VAS011_F_KitosSanaudos1VIIKitosVeiklos" localSheetId="7">'Forma 11'!$P$37</definedName>
    <definedName name="VAS011_F_KitosSanaudos1VIKitosReguliuojamos" localSheetId="7">'Forma 11'!$O$37</definedName>
    <definedName name="VAS011_F_KitosSanaudos1VISO" localSheetId="7">'Forma 11'!$D$37</definedName>
    <definedName name="VAS011_F_KitosSanaudos1VISOSVANDENTVARKOSSANAUDOS" localSheetId="7">'Forma 11'!$E$37</definedName>
    <definedName name="VAS011_F_KitosSanaudos1VNuotekuTransportavimas" localSheetId="7">'Forma 11'!$N$37</definedName>
    <definedName name="VAS011_F_KitosSanaudosIAtsiskaitomujuApskaitos" localSheetId="7">'Forma 11'!$F$33</definedName>
    <definedName name="VAS011_F_KitosSanaudosII1gavyba" localSheetId="7">'Forma 11'!$G$33</definedName>
    <definedName name="VAS011_F_KitosSanaudosII2ruosimas" localSheetId="7">'Forma 11'!$H$33</definedName>
    <definedName name="VAS011_F_KitosSanaudosII3pristatymas" localSheetId="7">'Forma 11'!$I$33</definedName>
    <definedName name="VAS011_F_KitosSanaudosIII1surinkimas" localSheetId="7">'Forma 11'!$J$33</definedName>
    <definedName name="VAS011_F_KitosSanaudosIII2valymas" localSheetId="7">'Forma 11'!$K$33</definedName>
    <definedName name="VAS011_F_KitosSanaudosIII3nuotekuDumblo" localSheetId="7">'Forma 11'!$L$33</definedName>
    <definedName name="VAS011_F_KitosSanaudosIVPavirsiniuNuoteku" localSheetId="7">'Forma 11'!$M$33</definedName>
    <definedName name="VAS011_F_KitosSanaudosVIIKitosVeiklos" localSheetId="7">'Forma 11'!$P$33</definedName>
    <definedName name="VAS011_F_KitosSanaudosVIKitosReguliuojamos" localSheetId="7">'Forma 11'!$O$33</definedName>
    <definedName name="VAS011_F_KitosSanaudosVISO" localSheetId="7">'Forma 11'!$D$33</definedName>
    <definedName name="VAS011_F_KitosSanaudosVISOSVANDENTVARKOSSANAUDOS" localSheetId="7">'Forma 11'!$E$33</definedName>
    <definedName name="VAS011_F_KitosSanaudosVNuotekuTransportavimas" localSheetId="7">'Forma 11'!$N$33</definedName>
    <definedName name="VAS011_F_KituPaslauguSanaudosIAtsiskaitomujuApskaitos" localSheetId="7">'Forma 11'!$F$22</definedName>
    <definedName name="VAS011_F_KituPaslauguSanaudosII1gavyba" localSheetId="7">'Forma 11'!$G$22</definedName>
    <definedName name="VAS011_F_KituPaslauguSanaudosII2ruosimas" localSheetId="7">'Forma 11'!$H$22</definedName>
    <definedName name="VAS011_F_KituPaslauguSanaudosII3pristatymas" localSheetId="7">'Forma 11'!$I$22</definedName>
    <definedName name="VAS011_F_KituPaslauguSanaudosIII1surinkimas" localSheetId="7">'Forma 11'!$J$22</definedName>
    <definedName name="VAS011_F_KituPaslauguSanaudosIII2valymas" localSheetId="7">'Forma 11'!$K$22</definedName>
    <definedName name="VAS011_F_KituPaslauguSanaudosIII3nuotekuDumblo" localSheetId="7">'Forma 11'!$L$22</definedName>
    <definedName name="VAS011_F_KituPaslauguSanaudosIVPavirsiniuNuoteku" localSheetId="7">'Forma 11'!$M$22</definedName>
    <definedName name="VAS011_F_KituPaslauguSanaudosVIIKitosVeiklos" localSheetId="7">'Forma 11'!$P$22</definedName>
    <definedName name="VAS011_F_KituPaslauguSanaudosVIKitosReguliuojamos" localSheetId="7">'Forma 11'!$O$22</definedName>
    <definedName name="VAS011_F_KituPaslauguSanaudosVISO" localSheetId="7">'Forma 11'!$D$22</definedName>
    <definedName name="VAS011_F_KituPaslauguSanaudosVISOSVANDENTVARKOSSANAUDOS" localSheetId="7">'Forma 11'!$E$22</definedName>
    <definedName name="VAS011_F_KituPaslauguSanaudosVNuotekuTransportavimas" localSheetId="7">'Forma 11'!$N$22</definedName>
    <definedName name="VAS011_F_KuroSanaudosIAtsiskaitomujuApskaitos" localSheetId="7">'Forma 11'!$F$24</definedName>
    <definedName name="VAS011_F_KuroSanaudosII1gavyba" localSheetId="7">'Forma 11'!$G$24</definedName>
    <definedName name="VAS011_F_KuroSanaudosII2ruosimas" localSheetId="7">'Forma 11'!$H$24</definedName>
    <definedName name="VAS011_F_KuroSanaudosII3pristatymas" localSheetId="7">'Forma 11'!$I$24</definedName>
    <definedName name="VAS011_F_KuroSanaudosIII1surinkimas" localSheetId="7">'Forma 11'!$J$24</definedName>
    <definedName name="VAS011_F_KuroSanaudosIII2valymas" localSheetId="7">'Forma 11'!$K$24</definedName>
    <definedName name="VAS011_F_KuroSanaudosIII3nuotekuDumblo" localSheetId="7">'Forma 11'!$L$24</definedName>
    <definedName name="VAS011_F_KuroSanaudosIVPavirsiniuNuoteku" localSheetId="7">'Forma 11'!$M$24</definedName>
    <definedName name="VAS011_F_KuroSanaudosVIIKitosVeiklos" localSheetId="7">'Forma 11'!$P$24</definedName>
    <definedName name="VAS011_F_KuroSanaudosVIKitosReguliuojamos" localSheetId="7">'Forma 11'!$O$24</definedName>
    <definedName name="VAS011_F_KuroSanaudosVISO" localSheetId="7">'Forma 11'!$D$24</definedName>
    <definedName name="VAS011_F_KuroSanaudosVISOSVANDENTVARKOSSANAUDOS" localSheetId="7">'Forma 11'!$E$24</definedName>
    <definedName name="VAS011_F_KuroSanaudosVNuotekuTransportavimas" localSheetId="7">'Forma 11'!$N$24</definedName>
    <definedName name="VAS011_F_MokesciaiIAtsiskaitomujuApskaitos" localSheetId="7">'Forma 11'!$F$29</definedName>
    <definedName name="VAS011_F_MokesciaiII1gavyba" localSheetId="7">'Forma 11'!$G$29</definedName>
    <definedName name="VAS011_F_MokesciaiII2ruosimas" localSheetId="7">'Forma 11'!$H$29</definedName>
    <definedName name="VAS011_F_MokesciaiII3pristatymas" localSheetId="7">'Forma 11'!$I$29</definedName>
    <definedName name="VAS011_F_MokesciaiIII1surinkimas" localSheetId="7">'Forma 11'!$J$29</definedName>
    <definedName name="VAS011_F_MokesciaiIII2valymas" localSheetId="7">'Forma 11'!$K$29</definedName>
    <definedName name="VAS011_F_MokesciaiIII3nuotekuDumblo" localSheetId="7">'Forma 11'!$L$29</definedName>
    <definedName name="VAS011_F_MokesciaiIVPavirsiniuNuoteku" localSheetId="7">'Forma 11'!$M$29</definedName>
    <definedName name="VAS011_F_MokesciaiVIIKitosVeiklos" localSheetId="7">'Forma 11'!$P$29</definedName>
    <definedName name="VAS011_F_MokesciaiVIKitosReguliuojamos" localSheetId="7">'Forma 11'!$O$29</definedName>
    <definedName name="VAS011_F_MokesciaiVISO" localSheetId="7">'Forma 11'!$D$29</definedName>
    <definedName name="VAS011_F_MokesciaiVISOSVANDENTVARKOSSANAUDOS" localSheetId="7">'Forma 11'!$E$29</definedName>
    <definedName name="VAS011_F_MokesciaiVNuotekuTransportavimas" localSheetId="7">'Forma 11'!$N$29</definedName>
    <definedName name="VAS011_F_NekilnojamoTurtoMokescaiIAtsiskaitomujuApskaitos" localSheetId="7">'Forma 11'!$F$30</definedName>
    <definedName name="VAS011_F_NekilnojamoTurtoMokescaiII1gavyba" localSheetId="7">'Forma 11'!$G$30</definedName>
    <definedName name="VAS011_F_NekilnojamoTurtoMokescaiII2ruosimas" localSheetId="7">'Forma 11'!$H$30</definedName>
    <definedName name="VAS011_F_NekilnojamoTurtoMokescaiII3pristatymas" localSheetId="7">'Forma 11'!$I$30</definedName>
    <definedName name="VAS011_F_NekilnojamoTurtoMokescaiIII1surinkimas" localSheetId="7">'Forma 11'!$J$30</definedName>
    <definedName name="VAS011_F_NekilnojamoTurtoMokescaiIII2valymas" localSheetId="7">'Forma 11'!$K$30</definedName>
    <definedName name="VAS011_F_NekilnojamoTurtoMokescaiIII3nuotekuDumblo" localSheetId="7">'Forma 11'!$L$30</definedName>
    <definedName name="VAS011_F_NekilnojamoTurtoMokescaiIVPavirsiniuNuoteku" localSheetId="7">'Forma 11'!$M$30</definedName>
    <definedName name="VAS011_F_NekilnojamoTurtoMokescaiVIIKitosVeiklos" localSheetId="7">'Forma 11'!$P$30</definedName>
    <definedName name="VAS011_F_NekilnojamoTurtoMokescaiVIKitosReguliuojamos" localSheetId="7">'Forma 11'!$O$30</definedName>
    <definedName name="VAS011_F_NekilnojamoTurtoMokescaiVISO" localSheetId="7">'Forma 11'!$D$30</definedName>
    <definedName name="VAS011_F_NekilnojamoTurtoMokescaiVISOSVANDENTVARKOSSANAUDOS" localSheetId="7">'Forma 11'!$E$30</definedName>
    <definedName name="VAS011_F_NekilnojamoTurtoMokescaiVNuotekuTransportavimas" localSheetId="7">'Forma 11'!$N$30</definedName>
    <definedName name="VAS011_F_NetiesioginiuVeiklosSanauduIAtsiskaitomujuApskaitos" localSheetId="7">'Forma 11'!$F$14</definedName>
    <definedName name="VAS011_F_NetiesioginiuVeiklosSanauduII1gavyba" localSheetId="7">'Forma 11'!$G$14</definedName>
    <definedName name="VAS011_F_NetiesioginiuVeiklosSanauduII2ruosimas" localSheetId="7">'Forma 11'!$H$14</definedName>
    <definedName name="VAS011_F_NetiesioginiuVeiklosSanauduII3pristatymas" localSheetId="7">'Forma 11'!$I$14</definedName>
    <definedName name="VAS011_F_NetiesioginiuVeiklosSanauduIII1surinkimas" localSheetId="7">'Forma 11'!$J$14</definedName>
    <definedName name="VAS011_F_NetiesioginiuVeiklosSanauduIII2valymas" localSheetId="7">'Forma 11'!$K$14</definedName>
    <definedName name="VAS011_F_NetiesioginiuVeiklosSanauduIII3nuotekuDumblo" localSheetId="7">'Forma 11'!$L$14</definedName>
    <definedName name="VAS011_F_NetiesioginiuVeiklosSanauduIVPavirsiniuNuoteku" localSheetId="7">'Forma 11'!$M$14</definedName>
    <definedName name="VAS011_F_NetiesioginiuVeiklosSanauduVIIKitosVeiklos" localSheetId="7">'Forma 11'!$P$14</definedName>
    <definedName name="VAS011_F_NetiesioginiuVeiklosSanauduVIKitosReguliuojamos" localSheetId="7">'Forma 11'!$O$14</definedName>
    <definedName name="VAS011_F_NetiesioginiuVeiklosSanauduVISO" localSheetId="7">'Forma 11'!$D$14</definedName>
    <definedName name="VAS011_F_NetiesioginiuVeiklosSanauduVISOSVANDENTVARKOSSANAUDOS" localSheetId="7">'Forma 11'!$E$14</definedName>
    <definedName name="VAS011_F_NetiesioginiuVeiklosSanauduVNuotekuTransportavimas" localSheetId="7">'Forma 11'!$N$14</definedName>
    <definedName name="VAS011_F_PersonaloMokymoSanaudosIAtsiskaitomujuApskaitos" localSheetId="7">'Forma 11'!$F$34</definedName>
    <definedName name="VAS011_F_PersonaloMokymoSanaudosII1gavyba" localSheetId="7">'Forma 11'!$G$34</definedName>
    <definedName name="VAS011_F_PersonaloMokymoSanaudosII2ruosimas" localSheetId="7">'Forma 11'!$H$34</definedName>
    <definedName name="VAS011_F_PersonaloMokymoSanaudosII3pristatymas" localSheetId="7">'Forma 11'!$I$34</definedName>
    <definedName name="VAS011_F_PersonaloMokymoSanaudosIII1surinkimas" localSheetId="7">'Forma 11'!$J$34</definedName>
    <definedName name="VAS011_F_PersonaloMokymoSanaudosIII2valymas" localSheetId="7">'Forma 11'!$K$34</definedName>
    <definedName name="VAS011_F_PersonaloMokymoSanaudosIII3nuotekuDumblo" localSheetId="7">'Forma 11'!$L$34</definedName>
    <definedName name="VAS011_F_PersonaloMokymoSanaudosIVPavirsiniuNuoteku" localSheetId="7">'Forma 11'!$M$34</definedName>
    <definedName name="VAS011_F_PersonaloMokymoSanaudosVIIKitosVeiklos" localSheetId="7">'Forma 11'!$P$34</definedName>
    <definedName name="VAS011_F_PersonaloMokymoSanaudosVIKitosReguliuojamos" localSheetId="7">'Forma 11'!$O$34</definedName>
    <definedName name="VAS011_F_PersonaloMokymoSanaudosVISO" localSheetId="7">'Forma 11'!$D$34</definedName>
    <definedName name="VAS011_F_PersonaloMokymoSanaudosVISOSVANDENTVARKOSSANAUDOS" localSheetId="7">'Forma 11'!$E$34</definedName>
    <definedName name="VAS011_F_PersonaloMokymoSanaudosVNuotekuTransportavimas" localSheetId="7">'Forma 11'!$N$34</definedName>
    <definedName name="VAS011_F_RemontoDarbuPagalIAtsiskaitomujuApskaitos" localSheetId="7">'Forma 11'!$F$18</definedName>
    <definedName name="VAS011_F_RemontoDarbuPagalII1gavyba" localSheetId="7">'Forma 11'!$G$18</definedName>
    <definedName name="VAS011_F_RemontoDarbuPagalII2ruosimas" localSheetId="7">'Forma 11'!$H$18</definedName>
    <definedName name="VAS011_F_RemontoDarbuPagalII3pristatymas" localSheetId="7">'Forma 11'!$I$18</definedName>
    <definedName name="VAS011_F_RemontoDarbuPagalIII1surinkimas" localSheetId="7">'Forma 11'!$J$18</definedName>
    <definedName name="VAS011_F_RemontoDarbuPagalIII2valymas" localSheetId="7">'Forma 11'!$K$18</definedName>
    <definedName name="VAS011_F_RemontoDarbuPagalIII3nuotekuDumblo" localSheetId="7">'Forma 11'!$L$18</definedName>
    <definedName name="VAS011_F_RemontoDarbuPagalIVPavirsiniuNuoteku" localSheetId="7">'Forma 11'!$M$18</definedName>
    <definedName name="VAS011_F_RemontoDarbuPagalVIIKitosVeiklos" localSheetId="7">'Forma 11'!$P$18</definedName>
    <definedName name="VAS011_F_RemontoDarbuPagalVIKitosReguliuojamos" localSheetId="7">'Forma 11'!$O$18</definedName>
    <definedName name="VAS011_F_RemontoDarbuPagalVISO" localSheetId="7">'Forma 11'!$D$18</definedName>
    <definedName name="VAS011_F_RemontoDarbuPagalVISOSVANDENTVARKOSSANAUDOS" localSheetId="7">'Forma 11'!$E$18</definedName>
    <definedName name="VAS011_F_RemontoDarbuPagalVNuotekuTransportavimas" localSheetId="7">'Forma 11'!$N$18</definedName>
    <definedName name="VAS011_F_Sanaudos10IAtsiskaitomujuApskaitos" localSheetId="7">'Forma 11'!$F$48</definedName>
    <definedName name="VAS011_F_Sanaudos10II1gavyba" localSheetId="7">'Forma 11'!$G$48</definedName>
    <definedName name="VAS011_F_Sanaudos10II2ruosimas" localSheetId="7">'Forma 11'!$H$48</definedName>
    <definedName name="VAS011_F_Sanaudos10II3pristatymas" localSheetId="7">'Forma 11'!$I$48</definedName>
    <definedName name="VAS011_F_Sanaudos10III1surinkimas" localSheetId="7">'Forma 11'!$J$48</definedName>
    <definedName name="VAS011_F_Sanaudos10III2valymas" localSheetId="7">'Forma 11'!$K$48</definedName>
    <definedName name="VAS011_F_Sanaudos10III3nuotekuDumblo" localSheetId="7">'Forma 11'!$L$48</definedName>
    <definedName name="VAS011_F_Sanaudos10IVPavirsiniuNuoteku" localSheetId="7">'Forma 11'!$M$48</definedName>
    <definedName name="VAS011_F_Sanaudos10VIIKitosVeiklos" localSheetId="7">'Forma 11'!$P$48</definedName>
    <definedName name="VAS011_F_Sanaudos10VIKitosReguliuojamos" localSheetId="7">'Forma 11'!$O$48</definedName>
    <definedName name="VAS011_F_Sanaudos10VISO" localSheetId="7">'Forma 11'!$D$48</definedName>
    <definedName name="VAS011_F_Sanaudos10VISOSVANDENTVARKOSSANAUDOS" localSheetId="7">'Forma 11'!$E$48</definedName>
    <definedName name="VAS011_F_Sanaudos10VNuotekuTransportavimas" localSheetId="7">'Forma 11'!$N$48</definedName>
    <definedName name="VAS011_F_Sanaudos11IAtsiskaitomujuApskaitos" localSheetId="7">'Forma 11'!$F$49</definedName>
    <definedName name="VAS011_F_Sanaudos11II1gavyba" localSheetId="7">'Forma 11'!$G$49</definedName>
    <definedName name="VAS011_F_Sanaudos11II2ruosimas" localSheetId="7">'Forma 11'!$H$49</definedName>
    <definedName name="VAS011_F_Sanaudos11II3pristatymas" localSheetId="7">'Forma 11'!$I$49</definedName>
    <definedName name="VAS011_F_Sanaudos11III1surinkimas" localSheetId="7">'Forma 11'!$J$49</definedName>
    <definedName name="VAS011_F_Sanaudos11III2valymas" localSheetId="7">'Forma 11'!$K$49</definedName>
    <definedName name="VAS011_F_Sanaudos11III3nuotekuDumblo" localSheetId="7">'Forma 11'!$L$49</definedName>
    <definedName name="VAS011_F_Sanaudos11IVPavirsiniuNuoteku" localSheetId="7">'Forma 11'!$M$49</definedName>
    <definedName name="VAS011_F_Sanaudos11VIIKitosVeiklos" localSheetId="7">'Forma 11'!$P$49</definedName>
    <definedName name="VAS011_F_Sanaudos11VIKitosReguliuojamos" localSheetId="7">'Forma 11'!$O$49</definedName>
    <definedName name="VAS011_F_Sanaudos11VISO" localSheetId="7">'Forma 11'!$D$49</definedName>
    <definedName name="VAS011_F_Sanaudos11VISOSVANDENTVARKOSSANAUDOS" localSheetId="7">'Forma 11'!$E$49</definedName>
    <definedName name="VAS011_F_Sanaudos11VNuotekuTransportavimas" localSheetId="7">'Forma 11'!$N$49</definedName>
    <definedName name="VAS011_F_Sanaudos12IAtsiskaitomujuApskaitos" localSheetId="7">'Forma 11'!$F$50</definedName>
    <definedName name="VAS011_F_Sanaudos12II1gavyba" localSheetId="7">'Forma 11'!$G$50</definedName>
    <definedName name="VAS011_F_Sanaudos12II2ruosimas" localSheetId="7">'Forma 11'!$H$50</definedName>
    <definedName name="VAS011_F_Sanaudos12II3pristatymas" localSheetId="7">'Forma 11'!$I$50</definedName>
    <definedName name="VAS011_F_Sanaudos12III1surinkimas" localSheetId="7">'Forma 11'!$J$50</definedName>
    <definedName name="VAS011_F_Sanaudos12III2valymas" localSheetId="7">'Forma 11'!$K$50</definedName>
    <definedName name="VAS011_F_Sanaudos12III3nuotekuDumblo" localSheetId="7">'Forma 11'!$L$50</definedName>
    <definedName name="VAS011_F_Sanaudos12IVPavirsiniuNuoteku" localSheetId="7">'Forma 11'!$M$50</definedName>
    <definedName name="VAS011_F_Sanaudos12VIIKitosVeiklos" localSheetId="7">'Forma 11'!$P$50</definedName>
    <definedName name="VAS011_F_Sanaudos12VIKitosReguliuojamos" localSheetId="7">'Forma 11'!$O$50</definedName>
    <definedName name="VAS011_F_Sanaudos12VISO" localSheetId="7">'Forma 11'!$D$50</definedName>
    <definedName name="VAS011_F_Sanaudos12VISOSVANDENTVARKOSSANAUDOS" localSheetId="7">'Forma 11'!$E$50</definedName>
    <definedName name="VAS011_F_Sanaudos12VNuotekuTransportavimas" localSheetId="7">'Forma 11'!$N$50</definedName>
    <definedName name="VAS011_F_Sanaudos13IAtsiskaitomujuApskaitos" localSheetId="7">'Forma 11'!$F$51</definedName>
    <definedName name="VAS011_F_Sanaudos13II1gavyba" localSheetId="7">'Forma 11'!$G$51</definedName>
    <definedName name="VAS011_F_Sanaudos13II2ruosimas" localSheetId="7">'Forma 11'!$H$51</definedName>
    <definedName name="VAS011_F_Sanaudos13II3pristatymas" localSheetId="7">'Forma 11'!$I$51</definedName>
    <definedName name="VAS011_F_Sanaudos13III1surinkimas" localSheetId="7">'Forma 11'!$J$51</definedName>
    <definedName name="VAS011_F_Sanaudos13III2valymas" localSheetId="7">'Forma 11'!$K$51</definedName>
    <definedName name="VAS011_F_Sanaudos13III3nuotekuDumblo" localSheetId="7">'Forma 11'!$L$51</definedName>
    <definedName name="VAS011_F_Sanaudos13IVPavirsiniuNuoteku" localSheetId="7">'Forma 11'!$M$51</definedName>
    <definedName name="VAS011_F_Sanaudos13VIIKitosVeiklos" localSheetId="7">'Forma 11'!$P$51</definedName>
    <definedName name="VAS011_F_Sanaudos13VIKitosReguliuojamos" localSheetId="7">'Forma 11'!$O$51</definedName>
    <definedName name="VAS011_F_Sanaudos13VISO" localSheetId="7">'Forma 11'!$D$51</definedName>
    <definedName name="VAS011_F_Sanaudos13VISOSVANDENTVARKOSSANAUDOS" localSheetId="7">'Forma 11'!$E$51</definedName>
    <definedName name="VAS011_F_Sanaudos13VNuotekuTransportavimas" localSheetId="7">'Forma 11'!$N$51</definedName>
    <definedName name="VAS011_F_Sanaudos14IAtsiskaitomujuApskaitos" localSheetId="7">'Forma 11'!$F$52</definedName>
    <definedName name="VAS011_F_Sanaudos14II1gavyba" localSheetId="7">'Forma 11'!$G$52</definedName>
    <definedName name="VAS011_F_Sanaudos14II2ruosimas" localSheetId="7">'Forma 11'!$H$52</definedName>
    <definedName name="VAS011_F_Sanaudos14II3pristatymas" localSheetId="7">'Forma 11'!$I$52</definedName>
    <definedName name="VAS011_F_Sanaudos14III1surinkimas" localSheetId="7">'Forma 11'!$J$52</definedName>
    <definedName name="VAS011_F_Sanaudos14III2valymas" localSheetId="7">'Forma 11'!$K$52</definedName>
    <definedName name="VAS011_F_Sanaudos14III3nuotekuDumblo" localSheetId="7">'Forma 11'!$L$52</definedName>
    <definedName name="VAS011_F_Sanaudos14IVPavirsiniuNuoteku" localSheetId="7">'Forma 11'!$M$52</definedName>
    <definedName name="VAS011_F_Sanaudos14VIIKitosVeiklos" localSheetId="7">'Forma 11'!$P$52</definedName>
    <definedName name="VAS011_F_Sanaudos14VIKitosReguliuojamos" localSheetId="7">'Forma 11'!$O$52</definedName>
    <definedName name="VAS011_F_Sanaudos14VISO" localSheetId="7">'Forma 11'!$D$52</definedName>
    <definedName name="VAS011_F_Sanaudos14VISOSVANDENTVARKOSSANAUDOS" localSheetId="7">'Forma 11'!$E$52</definedName>
    <definedName name="VAS011_F_Sanaudos14VNuotekuTransportavimas" localSheetId="7">'Forma 11'!$N$52</definedName>
    <definedName name="VAS011_F_Sanaudos15IAtsiskaitomujuApskaitos" localSheetId="7">'Forma 11'!$F$53</definedName>
    <definedName name="VAS011_F_Sanaudos15II1gavyba" localSheetId="7">'Forma 11'!$G$53</definedName>
    <definedName name="VAS011_F_Sanaudos15II2ruosimas" localSheetId="7">'Forma 11'!$H$53</definedName>
    <definedName name="VAS011_F_Sanaudos15II3pristatymas" localSheetId="7">'Forma 11'!$I$53</definedName>
    <definedName name="VAS011_F_Sanaudos15III1surinkimas" localSheetId="7">'Forma 11'!$J$53</definedName>
    <definedName name="VAS011_F_Sanaudos15III2valymas" localSheetId="7">'Forma 11'!$K$53</definedName>
    <definedName name="VAS011_F_Sanaudos15III3nuotekuDumblo" localSheetId="7">'Forma 11'!$L$53</definedName>
    <definedName name="VAS011_F_Sanaudos15IVPavirsiniuNuoteku" localSheetId="7">'Forma 11'!$M$53</definedName>
    <definedName name="VAS011_F_Sanaudos15VIIKitosVeiklos" localSheetId="7">'Forma 11'!$P$53</definedName>
    <definedName name="VAS011_F_Sanaudos15VIKitosReguliuojamos" localSheetId="7">'Forma 11'!$O$53</definedName>
    <definedName name="VAS011_F_Sanaudos15VISO" localSheetId="7">'Forma 11'!$D$53</definedName>
    <definedName name="VAS011_F_Sanaudos15VISOSVANDENTVARKOSSANAUDOS" localSheetId="7">'Forma 11'!$E$53</definedName>
    <definedName name="VAS011_F_Sanaudos15VNuotekuTransportavimas" localSheetId="7">'Forma 11'!$N$53</definedName>
    <definedName name="VAS011_F_Sanaudos16IAtsiskaitomujuApskaitos" localSheetId="7">'Forma 11'!$F$54</definedName>
    <definedName name="VAS011_F_Sanaudos16II1gavyba" localSheetId="7">'Forma 11'!$G$54</definedName>
    <definedName name="VAS011_F_Sanaudos16II2ruosimas" localSheetId="7">'Forma 11'!$H$54</definedName>
    <definedName name="VAS011_F_Sanaudos16II3pristatymas" localSheetId="7">'Forma 11'!$I$54</definedName>
    <definedName name="VAS011_F_Sanaudos16III1surinkimas" localSheetId="7">'Forma 11'!$J$54</definedName>
    <definedName name="VAS011_F_Sanaudos16III2valymas" localSheetId="7">'Forma 11'!$K$54</definedName>
    <definedName name="VAS011_F_Sanaudos16III3nuotekuDumblo" localSheetId="7">'Forma 11'!$L$54</definedName>
    <definedName name="VAS011_F_Sanaudos16IVPavirsiniuNuoteku" localSheetId="7">'Forma 11'!$M$54</definedName>
    <definedName name="VAS011_F_Sanaudos16VIIKitosVeiklos" localSheetId="7">'Forma 11'!$P$54</definedName>
    <definedName name="VAS011_F_Sanaudos16VIKitosReguliuojamos" localSheetId="7">'Forma 11'!$O$54</definedName>
    <definedName name="VAS011_F_Sanaudos16VISO" localSheetId="7">'Forma 11'!$D$54</definedName>
    <definedName name="VAS011_F_Sanaudos16VISOSVANDENTVARKOSSANAUDOS" localSheetId="7">'Forma 11'!$E$54</definedName>
    <definedName name="VAS011_F_Sanaudos16VNuotekuTransportavimas" localSheetId="7">'Forma 11'!$N$54</definedName>
    <definedName name="VAS011_F_Sanaudos17IAtsiskaitomujuApskaitos" localSheetId="7">'Forma 11'!$F$55</definedName>
    <definedName name="VAS011_F_Sanaudos17II1gavyba" localSheetId="7">'Forma 11'!$G$55</definedName>
    <definedName name="VAS011_F_Sanaudos17II2ruosimas" localSheetId="7">'Forma 11'!$H$55</definedName>
    <definedName name="VAS011_F_Sanaudos17II3pristatymas" localSheetId="7">'Forma 11'!$I$55</definedName>
    <definedName name="VAS011_F_Sanaudos17III1surinkimas" localSheetId="7">'Forma 11'!$J$55</definedName>
    <definedName name="VAS011_F_Sanaudos17III2valymas" localSheetId="7">'Forma 11'!$K$55</definedName>
    <definedName name="VAS011_F_Sanaudos17III3nuotekuDumblo" localSheetId="7">'Forma 11'!$L$55</definedName>
    <definedName name="VAS011_F_Sanaudos17IVPavirsiniuNuoteku" localSheetId="7">'Forma 11'!$M$55</definedName>
    <definedName name="VAS011_F_Sanaudos17VIIKitosVeiklos" localSheetId="7">'Forma 11'!$P$55</definedName>
    <definedName name="VAS011_F_Sanaudos17VIKitosReguliuojamos" localSheetId="7">'Forma 11'!$O$55</definedName>
    <definedName name="VAS011_F_Sanaudos17VISO" localSheetId="7">'Forma 11'!$D$55</definedName>
    <definedName name="VAS011_F_Sanaudos17VISOSVANDENTVARKOSSANAUDOS" localSheetId="7">'Forma 11'!$E$55</definedName>
    <definedName name="VAS011_F_Sanaudos17VNuotekuTransportavimas" localSheetId="7">'Forma 11'!$N$55</definedName>
    <definedName name="VAS011_F_Sanaudos18IAtsiskaitomujuApskaitos" localSheetId="7">'Forma 11'!$F$56</definedName>
    <definedName name="VAS011_F_Sanaudos18II1gavyba" localSheetId="7">'Forma 11'!$G$56</definedName>
    <definedName name="VAS011_F_Sanaudos18II2ruosimas" localSheetId="7">'Forma 11'!$H$56</definedName>
    <definedName name="VAS011_F_Sanaudos18II3pristatymas" localSheetId="7">'Forma 11'!$I$56</definedName>
    <definedName name="VAS011_F_Sanaudos18III1surinkimas" localSheetId="7">'Forma 11'!$J$56</definedName>
    <definedName name="VAS011_F_Sanaudos18III2valymas" localSheetId="7">'Forma 11'!$K$56</definedName>
    <definedName name="VAS011_F_Sanaudos18III3nuotekuDumblo" localSheetId="7">'Forma 11'!$L$56</definedName>
    <definedName name="VAS011_F_Sanaudos18IVPavirsiniuNuoteku" localSheetId="7">'Forma 11'!$M$56</definedName>
    <definedName name="VAS011_F_Sanaudos18VIIKitosVeiklos" localSheetId="7">'Forma 11'!$P$56</definedName>
    <definedName name="VAS011_F_Sanaudos18VIKitosReguliuojamos" localSheetId="7">'Forma 11'!$O$56</definedName>
    <definedName name="VAS011_F_Sanaudos18VISO" localSheetId="7">'Forma 11'!$D$56</definedName>
    <definedName name="VAS011_F_Sanaudos18VISOSVANDENTVARKOSSANAUDOS" localSheetId="7">'Forma 11'!$E$56</definedName>
    <definedName name="VAS011_F_Sanaudos18VNuotekuTransportavimas" localSheetId="7">'Forma 11'!$N$56</definedName>
    <definedName name="VAS011_F_Sanaudos19IAtsiskaitomujuApskaitos" localSheetId="7">'Forma 11'!$F$57</definedName>
    <definedName name="VAS011_F_Sanaudos19II1gavyba" localSheetId="7">'Forma 11'!$G$57</definedName>
    <definedName name="VAS011_F_Sanaudos19II2ruosimas" localSheetId="7">'Forma 11'!$H$57</definedName>
    <definedName name="VAS011_F_Sanaudos19II3pristatymas" localSheetId="7">'Forma 11'!$I$57</definedName>
    <definedName name="VAS011_F_Sanaudos19III1surinkimas" localSheetId="7">'Forma 11'!$J$57</definedName>
    <definedName name="VAS011_F_Sanaudos19III2valymas" localSheetId="7">'Forma 11'!$K$57</definedName>
    <definedName name="VAS011_F_Sanaudos19III3nuotekuDumblo" localSheetId="7">'Forma 11'!$L$57</definedName>
    <definedName name="VAS011_F_Sanaudos19IVPavirsiniuNuoteku" localSheetId="7">'Forma 11'!$M$57</definedName>
    <definedName name="VAS011_F_Sanaudos19VIIKitosVeiklos" localSheetId="7">'Forma 11'!$P$57</definedName>
    <definedName name="VAS011_F_Sanaudos19VIKitosReguliuojamos" localSheetId="7">'Forma 11'!$O$57</definedName>
    <definedName name="VAS011_F_Sanaudos19VISO" localSheetId="7">'Forma 11'!$D$57</definedName>
    <definedName name="VAS011_F_Sanaudos19VISOSVANDENTVARKOSSANAUDOS" localSheetId="7">'Forma 11'!$E$57</definedName>
    <definedName name="VAS011_F_Sanaudos19VNuotekuTransportavimas" localSheetId="7">'Forma 11'!$N$57</definedName>
    <definedName name="VAS011_F_Sanaudos1IAtsiskaitomujuApskaitos" localSheetId="7">'Forma 11'!$F$39</definedName>
    <definedName name="VAS011_F_Sanaudos1II1gavyba" localSheetId="7">'Forma 11'!$G$39</definedName>
    <definedName name="VAS011_F_Sanaudos1II2ruosimas" localSheetId="7">'Forma 11'!$H$39</definedName>
    <definedName name="VAS011_F_Sanaudos1II3pristatymas" localSheetId="7">'Forma 11'!$I$39</definedName>
    <definedName name="VAS011_F_Sanaudos1III1surinkimas" localSheetId="7">'Forma 11'!$J$39</definedName>
    <definedName name="VAS011_F_Sanaudos1III2valymas" localSheetId="7">'Forma 11'!$K$39</definedName>
    <definedName name="VAS011_F_Sanaudos1III3nuotekuDumblo" localSheetId="7">'Forma 11'!$L$39</definedName>
    <definedName name="VAS011_F_Sanaudos1IVPavirsiniuNuoteku" localSheetId="7">'Forma 11'!$M$39</definedName>
    <definedName name="VAS011_F_Sanaudos1VIIKitosVeiklos" localSheetId="7">'Forma 11'!$P$39</definedName>
    <definedName name="VAS011_F_Sanaudos1VIKitosReguliuojamos" localSheetId="7">'Forma 11'!$O$39</definedName>
    <definedName name="VAS011_F_Sanaudos1VISO" localSheetId="7">'Forma 11'!$D$39</definedName>
    <definedName name="VAS011_F_Sanaudos1VISOSVANDENTVARKOSSANAUDOS" localSheetId="7">'Forma 11'!$E$39</definedName>
    <definedName name="VAS011_F_Sanaudos1VNuotekuTransportavimas" localSheetId="7">'Forma 11'!$N$39</definedName>
    <definedName name="VAS011_F_Sanaudos20IAtsiskaitomujuApskaitos" localSheetId="7">'Forma 11'!$F$58</definedName>
    <definedName name="VAS011_F_Sanaudos20II1gavyba" localSheetId="7">'Forma 11'!$G$58</definedName>
    <definedName name="VAS011_F_Sanaudos20II2ruosimas" localSheetId="7">'Forma 11'!$H$58</definedName>
    <definedName name="VAS011_F_Sanaudos20II3pristatymas" localSheetId="7">'Forma 11'!$I$58</definedName>
    <definedName name="VAS011_F_Sanaudos20III1surinkimas" localSheetId="7">'Forma 11'!$J$58</definedName>
    <definedName name="VAS011_F_Sanaudos20III2valymas" localSheetId="7">'Forma 11'!$K$58</definedName>
    <definedName name="VAS011_F_Sanaudos20III3nuotekuDumblo" localSheetId="7">'Forma 11'!$L$58</definedName>
    <definedName name="VAS011_F_Sanaudos20IVPavirsiniuNuoteku" localSheetId="7">'Forma 11'!$M$58</definedName>
    <definedName name="VAS011_F_Sanaudos20VIIKitosVeiklos" localSheetId="7">'Forma 11'!$P$58</definedName>
    <definedName name="VAS011_F_Sanaudos20VIKitosReguliuojamos" localSheetId="7">'Forma 11'!$O$58</definedName>
    <definedName name="VAS011_F_Sanaudos20VISO" localSheetId="7">'Forma 11'!$D$58</definedName>
    <definedName name="VAS011_F_Sanaudos20VISOSVANDENTVARKOSSANAUDOS" localSheetId="7">'Forma 11'!$E$58</definedName>
    <definedName name="VAS011_F_Sanaudos20VNuotekuTransportavimas" localSheetId="7">'Forma 11'!$N$58</definedName>
    <definedName name="VAS011_F_Sanaudos2IAtsiskaitomujuApskaitos" localSheetId="7">'Forma 11'!$F$40</definedName>
    <definedName name="VAS011_F_Sanaudos2II1gavyba" localSheetId="7">'Forma 11'!$G$40</definedName>
    <definedName name="VAS011_F_Sanaudos2II2ruosimas" localSheetId="7">'Forma 11'!$H$40</definedName>
    <definedName name="VAS011_F_Sanaudos2II3pristatymas" localSheetId="7">'Forma 11'!$I$40</definedName>
    <definedName name="VAS011_F_Sanaudos2III1surinkimas" localSheetId="7">'Forma 11'!$J$40</definedName>
    <definedName name="VAS011_F_Sanaudos2III2valymas" localSheetId="7">'Forma 11'!$K$40</definedName>
    <definedName name="VAS011_F_Sanaudos2III3nuotekuDumblo" localSheetId="7">'Forma 11'!$L$40</definedName>
    <definedName name="VAS011_F_Sanaudos2IVPavirsiniuNuoteku" localSheetId="7">'Forma 11'!$M$40</definedName>
    <definedName name="VAS011_F_Sanaudos2VIIKitosVeiklos" localSheetId="7">'Forma 11'!$P$40</definedName>
    <definedName name="VAS011_F_Sanaudos2VIKitosReguliuojamos" localSheetId="7">'Forma 11'!$O$40</definedName>
    <definedName name="VAS011_F_Sanaudos2VISO" localSheetId="7">'Forma 11'!$D$40</definedName>
    <definedName name="VAS011_F_Sanaudos2VISOSVANDENTVARKOSSANAUDOS" localSheetId="7">'Forma 11'!$E$40</definedName>
    <definedName name="VAS011_F_Sanaudos2VNuotekuTransportavimas" localSheetId="7">'Forma 11'!$N$40</definedName>
    <definedName name="VAS011_F_Sanaudos3IAtsiskaitomujuApskaitos" localSheetId="7">'Forma 11'!$F$41</definedName>
    <definedName name="VAS011_F_Sanaudos3II1gavyba" localSheetId="7">'Forma 11'!$G$41</definedName>
    <definedName name="VAS011_F_Sanaudos3II2ruosimas" localSheetId="7">'Forma 11'!$H$41</definedName>
    <definedName name="VAS011_F_Sanaudos3II3pristatymas" localSheetId="7">'Forma 11'!$I$41</definedName>
    <definedName name="VAS011_F_Sanaudos3III1surinkimas" localSheetId="7">'Forma 11'!$J$41</definedName>
    <definedName name="VAS011_F_Sanaudos3III2valymas" localSheetId="7">'Forma 11'!$K$41</definedName>
    <definedName name="VAS011_F_Sanaudos3III3nuotekuDumblo" localSheetId="7">'Forma 11'!$L$41</definedName>
    <definedName name="VAS011_F_Sanaudos3IVPavirsiniuNuoteku" localSheetId="7">'Forma 11'!$M$41</definedName>
    <definedName name="VAS011_F_Sanaudos3VIIKitosVeiklos" localSheetId="7">'Forma 11'!$P$41</definedName>
    <definedName name="VAS011_F_Sanaudos3VIKitosReguliuojamos" localSheetId="7">'Forma 11'!$O$41</definedName>
    <definedName name="VAS011_F_Sanaudos3VISO" localSheetId="7">'Forma 11'!$D$41</definedName>
    <definedName name="VAS011_F_Sanaudos3VISOSVANDENTVARKOSSANAUDOS" localSheetId="7">'Forma 11'!$E$41</definedName>
    <definedName name="VAS011_F_Sanaudos3VNuotekuTransportavimas" localSheetId="7">'Forma 11'!$N$41</definedName>
    <definedName name="VAS011_F_Sanaudos4IAtsiskaitomujuApskaitos" localSheetId="7">'Forma 11'!$F$42</definedName>
    <definedName name="VAS011_F_Sanaudos4II1gavyba" localSheetId="7">'Forma 11'!$G$42</definedName>
    <definedName name="VAS011_F_Sanaudos4II2ruosimas" localSheetId="7">'Forma 11'!$H$42</definedName>
    <definedName name="VAS011_F_Sanaudos4II3pristatymas" localSheetId="7">'Forma 11'!$I$42</definedName>
    <definedName name="VAS011_F_Sanaudos4III1surinkimas" localSheetId="7">'Forma 11'!$J$42</definedName>
    <definedName name="VAS011_F_Sanaudos4III2valymas" localSheetId="7">'Forma 11'!$K$42</definedName>
    <definedName name="VAS011_F_Sanaudos4III3nuotekuDumblo" localSheetId="7">'Forma 11'!$L$42</definedName>
    <definedName name="VAS011_F_Sanaudos4IVPavirsiniuNuoteku" localSheetId="7">'Forma 11'!$M$42</definedName>
    <definedName name="VAS011_F_Sanaudos4VIIKitosVeiklos" localSheetId="7">'Forma 11'!$P$42</definedName>
    <definedName name="VAS011_F_Sanaudos4VIKitosReguliuojamos" localSheetId="7">'Forma 11'!$O$42</definedName>
    <definedName name="VAS011_F_Sanaudos4VISO" localSheetId="7">'Forma 11'!$D$42</definedName>
    <definedName name="VAS011_F_Sanaudos4VISOSVANDENTVARKOSSANAUDOS" localSheetId="7">'Forma 11'!$E$42</definedName>
    <definedName name="VAS011_F_Sanaudos4VNuotekuTransportavimas" localSheetId="7">'Forma 11'!$N$42</definedName>
    <definedName name="VAS011_F_Sanaudos5IAtsiskaitomujuApskaitos" localSheetId="7">'Forma 11'!$F$43</definedName>
    <definedName name="VAS011_F_Sanaudos5II1gavyba" localSheetId="7">'Forma 11'!$G$43</definedName>
    <definedName name="VAS011_F_Sanaudos5II2ruosimas" localSheetId="7">'Forma 11'!$H$43</definedName>
    <definedName name="VAS011_F_Sanaudos5II3pristatymas" localSheetId="7">'Forma 11'!$I$43</definedName>
    <definedName name="VAS011_F_Sanaudos5III1surinkimas" localSheetId="7">'Forma 11'!$J$43</definedName>
    <definedName name="VAS011_F_Sanaudos5III2valymas" localSheetId="7">'Forma 11'!$K$43</definedName>
    <definedName name="VAS011_F_Sanaudos5III3nuotekuDumblo" localSheetId="7">'Forma 11'!$L$43</definedName>
    <definedName name="VAS011_F_Sanaudos5IVPavirsiniuNuoteku" localSheetId="7">'Forma 11'!$M$43</definedName>
    <definedName name="VAS011_F_Sanaudos5VIIKitosVeiklos" localSheetId="7">'Forma 11'!$P$43</definedName>
    <definedName name="VAS011_F_Sanaudos5VIKitosReguliuojamos" localSheetId="7">'Forma 11'!$O$43</definedName>
    <definedName name="VAS011_F_Sanaudos5VISO" localSheetId="7">'Forma 11'!$D$43</definedName>
    <definedName name="VAS011_F_Sanaudos5VISOSVANDENTVARKOSSANAUDOS" localSheetId="7">'Forma 11'!$E$43</definedName>
    <definedName name="VAS011_F_Sanaudos5VNuotekuTransportavimas" localSheetId="7">'Forma 11'!$N$43</definedName>
    <definedName name="VAS011_F_Sanaudos6IAtsiskaitomujuApskaitos" localSheetId="7">'Forma 11'!$F$44</definedName>
    <definedName name="VAS011_F_Sanaudos6II1gavyba" localSheetId="7">'Forma 11'!$G$44</definedName>
    <definedName name="VAS011_F_Sanaudos6II2ruosimas" localSheetId="7">'Forma 11'!$H$44</definedName>
    <definedName name="VAS011_F_Sanaudos6II3pristatymas" localSheetId="7">'Forma 11'!$I$44</definedName>
    <definedName name="VAS011_F_Sanaudos6III1surinkimas" localSheetId="7">'Forma 11'!$J$44</definedName>
    <definedName name="VAS011_F_Sanaudos6III2valymas" localSheetId="7">'Forma 11'!$K$44</definedName>
    <definedName name="VAS011_F_Sanaudos6III3nuotekuDumblo" localSheetId="7">'Forma 11'!$L$44</definedName>
    <definedName name="VAS011_F_Sanaudos6IVPavirsiniuNuoteku" localSheetId="7">'Forma 11'!$M$44</definedName>
    <definedName name="VAS011_F_Sanaudos6VIIKitosVeiklos" localSheetId="7">'Forma 11'!$P$44</definedName>
    <definedName name="VAS011_F_Sanaudos6VIKitosReguliuojamos" localSheetId="7">'Forma 11'!$O$44</definedName>
    <definedName name="VAS011_F_Sanaudos6VISO" localSheetId="7">'Forma 11'!$D$44</definedName>
    <definedName name="VAS011_F_Sanaudos6VISOSVANDENTVARKOSSANAUDOS" localSheetId="7">'Forma 11'!$E$44</definedName>
    <definedName name="VAS011_F_Sanaudos6VNuotekuTransportavimas" localSheetId="7">'Forma 11'!$N$44</definedName>
    <definedName name="VAS011_F_Sanaudos7IAtsiskaitomujuApskaitos" localSheetId="7">'Forma 11'!$F$45</definedName>
    <definedName name="VAS011_F_Sanaudos7II1gavyba" localSheetId="7">'Forma 11'!$G$45</definedName>
    <definedName name="VAS011_F_Sanaudos7II2ruosimas" localSheetId="7">'Forma 11'!$H$45</definedName>
    <definedName name="VAS011_F_Sanaudos7II3pristatymas" localSheetId="7">'Forma 11'!$I$45</definedName>
    <definedName name="VAS011_F_Sanaudos7III1surinkimas" localSheetId="7">'Forma 11'!$J$45</definedName>
    <definedName name="VAS011_F_Sanaudos7III2valymas" localSheetId="7">'Forma 11'!$K$45</definedName>
    <definedName name="VAS011_F_Sanaudos7III3nuotekuDumblo" localSheetId="7">'Forma 11'!$L$45</definedName>
    <definedName name="VAS011_F_Sanaudos7IVPavirsiniuNuoteku" localSheetId="7">'Forma 11'!$M$45</definedName>
    <definedName name="VAS011_F_Sanaudos7VIIKitosVeiklos" localSheetId="7">'Forma 11'!$P$45</definedName>
    <definedName name="VAS011_F_Sanaudos7VIKitosReguliuojamos" localSheetId="7">'Forma 11'!$O$45</definedName>
    <definedName name="VAS011_F_Sanaudos7VISO" localSheetId="7">'Forma 11'!$D$45</definedName>
    <definedName name="VAS011_F_Sanaudos7VISOSVANDENTVARKOSSANAUDOS" localSheetId="7">'Forma 11'!$E$45</definedName>
    <definedName name="VAS011_F_Sanaudos7VNuotekuTransportavimas" localSheetId="7">'Forma 11'!$N$45</definedName>
    <definedName name="VAS011_F_Sanaudos8IAtsiskaitomujuApskaitos" localSheetId="7">'Forma 11'!$F$46</definedName>
    <definedName name="VAS011_F_Sanaudos8II1gavyba" localSheetId="7">'Forma 11'!$G$46</definedName>
    <definedName name="VAS011_F_Sanaudos8II2ruosimas" localSheetId="7">'Forma 11'!$H$46</definedName>
    <definedName name="VAS011_F_Sanaudos8II3pristatymas" localSheetId="7">'Forma 11'!$I$46</definedName>
    <definedName name="VAS011_F_Sanaudos8III1surinkimas" localSheetId="7">'Forma 11'!$J$46</definedName>
    <definedName name="VAS011_F_Sanaudos8III2valymas" localSheetId="7">'Forma 11'!$K$46</definedName>
    <definedName name="VAS011_F_Sanaudos8III3nuotekuDumblo" localSheetId="7">'Forma 11'!$L$46</definedName>
    <definedName name="VAS011_F_Sanaudos8IVPavirsiniuNuoteku" localSheetId="7">'Forma 11'!$M$46</definedName>
    <definedName name="VAS011_F_Sanaudos8VIIKitosVeiklos" localSheetId="7">'Forma 11'!$P$46</definedName>
    <definedName name="VAS011_F_Sanaudos8VIKitosReguliuojamos" localSheetId="7">'Forma 11'!$O$46</definedName>
    <definedName name="VAS011_F_Sanaudos8VISO" localSheetId="7">'Forma 11'!$D$46</definedName>
    <definedName name="VAS011_F_Sanaudos8VISOSVANDENTVARKOSSANAUDOS" localSheetId="7">'Forma 11'!$E$46</definedName>
    <definedName name="VAS011_F_Sanaudos8VNuotekuTransportavimas" localSheetId="7">'Forma 11'!$N$46</definedName>
    <definedName name="VAS011_F_Sanaudos9IAtsiskaitomujuApskaitos" localSheetId="7">'Forma 11'!$F$47</definedName>
    <definedName name="VAS011_F_Sanaudos9II1gavyba" localSheetId="7">'Forma 11'!$G$47</definedName>
    <definedName name="VAS011_F_Sanaudos9II2ruosimas" localSheetId="7">'Forma 11'!$H$47</definedName>
    <definedName name="VAS011_F_Sanaudos9II3pristatymas" localSheetId="7">'Forma 11'!$I$47</definedName>
    <definedName name="VAS011_F_Sanaudos9III1surinkimas" localSheetId="7">'Forma 11'!$J$47</definedName>
    <definedName name="VAS011_F_Sanaudos9III2valymas" localSheetId="7">'Forma 11'!$K$47</definedName>
    <definedName name="VAS011_F_Sanaudos9III3nuotekuDumblo" localSheetId="7">'Forma 11'!$L$47</definedName>
    <definedName name="VAS011_F_Sanaudos9IVPavirsiniuNuoteku" localSheetId="7">'Forma 11'!$M$47</definedName>
    <definedName name="VAS011_F_Sanaudos9VIIKitosVeiklos" localSheetId="7">'Forma 11'!$P$47</definedName>
    <definedName name="VAS011_F_Sanaudos9VIKitosReguliuojamos" localSheetId="7">'Forma 11'!$O$47</definedName>
    <definedName name="VAS011_F_Sanaudos9VISO" localSheetId="7">'Forma 11'!$D$47</definedName>
    <definedName name="VAS011_F_Sanaudos9VISOSVANDENTVARKOSSANAUDOS" localSheetId="7">'Forma 11'!$E$47</definedName>
    <definedName name="VAS011_F_Sanaudos9VNuotekuTransportavimas" localSheetId="7">'Forma 11'!$N$47</definedName>
    <definedName name="VAS011_F_SilumosEnergijosSanaudosIAtsiskaitomujuApskaitos" localSheetId="7">'Forma 11'!$F$25</definedName>
    <definedName name="VAS011_F_SilumosEnergijosSanaudosII1gavyba" localSheetId="7">'Forma 11'!$G$25</definedName>
    <definedName name="VAS011_F_SilumosEnergijosSanaudosII2ruosimas" localSheetId="7">'Forma 11'!$H$25</definedName>
    <definedName name="VAS011_F_SilumosEnergijosSanaudosII3pristatymas" localSheetId="7">'Forma 11'!$I$25</definedName>
    <definedName name="VAS011_F_SilumosEnergijosSanaudosIII1surinkimas" localSheetId="7">'Forma 11'!$J$25</definedName>
    <definedName name="VAS011_F_SilumosEnergijosSanaudosIII2valymas" localSheetId="7">'Forma 11'!$K$25</definedName>
    <definedName name="VAS011_F_SilumosEnergijosSanaudosIII3nuotekuDumblo" localSheetId="7">'Forma 11'!$L$25</definedName>
    <definedName name="VAS011_F_SilumosEnergijosSanaudosIVPavirsiniuNuoteku" localSheetId="7">'Forma 11'!$M$25</definedName>
    <definedName name="VAS011_F_SilumosEnergijosSanaudosVIIKitosVeiklos" localSheetId="7">'Forma 11'!$P$25</definedName>
    <definedName name="VAS011_F_SilumosEnergijosSanaudosVIKitosReguliuojamos" localSheetId="7">'Forma 11'!$O$25</definedName>
    <definedName name="VAS011_F_SilumosEnergijosSanaudosVISO" localSheetId="7">'Forma 11'!$D$25</definedName>
    <definedName name="VAS011_F_SilumosEnergijosSanaudosVISOSVANDENTVARKOSSANAUDOS" localSheetId="7">'Forma 11'!$E$25</definedName>
    <definedName name="VAS011_F_SilumosEnergijosSanaudosVNuotekuTransportavimas" localSheetId="7">'Forma 11'!$N$25</definedName>
    <definedName name="VAS011_F_TransportoPaslauguPagalIAtsiskaitomujuApskaitos" localSheetId="7">'Forma 11'!$F$19</definedName>
    <definedName name="VAS011_F_TransportoPaslauguPagalII1gavyba" localSheetId="7">'Forma 11'!$G$19</definedName>
    <definedName name="VAS011_F_TransportoPaslauguPagalII2ruosimas" localSheetId="7">'Forma 11'!$H$19</definedName>
    <definedName name="VAS011_F_TransportoPaslauguPagalII3pristatymas" localSheetId="7">'Forma 11'!$I$19</definedName>
    <definedName name="VAS011_F_TransportoPaslauguPagalIII1surinkimas" localSheetId="7">'Forma 11'!$J$19</definedName>
    <definedName name="VAS011_F_TransportoPaslauguPagalIII2valymas" localSheetId="7">'Forma 11'!$K$19</definedName>
    <definedName name="VAS011_F_TransportoPaslauguPagalIII3nuotekuDumblo" localSheetId="7">'Forma 11'!$L$19</definedName>
    <definedName name="VAS011_F_TransportoPaslauguPagalIVPavirsiniuNuoteku" localSheetId="7">'Forma 11'!$M$19</definedName>
    <definedName name="VAS011_F_TransportoPaslauguPagalVIIKitosVeiklos" localSheetId="7">'Forma 11'!$P$19</definedName>
    <definedName name="VAS011_F_TransportoPaslauguPagalVIKitosReguliuojamos" localSheetId="7">'Forma 11'!$O$19</definedName>
    <definedName name="VAS011_F_TransportoPaslauguPagalVISO" localSheetId="7">'Forma 11'!$D$19</definedName>
    <definedName name="VAS011_F_TransportoPaslauguPagalVISOSVANDENTVARKOSSANAUDOS" localSheetId="7">'Forma 11'!$E$19</definedName>
    <definedName name="VAS011_F_TransportoPaslauguPagalVNuotekuTransportavimas" localSheetId="7">'Forma 11'!$N$19</definedName>
    <definedName name="VAS011_F_TurtuNuomosSanaudosIAtsiskaitomujuApskaitos" localSheetId="7">'Forma 11'!$F$20</definedName>
    <definedName name="VAS011_F_TurtuNuomosSanaudosII1gavyba" localSheetId="7">'Forma 11'!$G$20</definedName>
    <definedName name="VAS011_F_TurtuNuomosSanaudosII2ruosimas" localSheetId="7">'Forma 11'!$H$20</definedName>
    <definedName name="VAS011_F_TurtuNuomosSanaudosII3pristatymas" localSheetId="7">'Forma 11'!$I$20</definedName>
    <definedName name="VAS011_F_TurtuNuomosSanaudosIII1surinkimas" localSheetId="7">'Forma 11'!$J$20</definedName>
    <definedName name="VAS011_F_TurtuNuomosSanaudosIII2valymas" localSheetId="7">'Forma 11'!$K$20</definedName>
    <definedName name="VAS011_F_TurtuNuomosSanaudosIII3nuotekuDumblo" localSheetId="7">'Forma 11'!$L$20</definedName>
    <definedName name="VAS011_F_TurtuNuomosSanaudosIVPavirsiniuNuoteku" localSheetId="7">'Forma 11'!$M$20</definedName>
    <definedName name="VAS011_F_TurtuNuomosSanaudosVIIKitosVeiklos" localSheetId="7">'Forma 11'!$P$20</definedName>
    <definedName name="VAS011_F_TurtuNuomosSanaudosVIKitosReguliuojamos" localSheetId="7">'Forma 11'!$O$20</definedName>
    <definedName name="VAS011_F_TurtuNuomosSanaudosVISO" localSheetId="7">'Forma 11'!$D$20</definedName>
    <definedName name="VAS011_F_TurtuNuomosSanaudosVISOSVANDENTVARKOSSANAUDOS" localSheetId="7">'Forma 11'!$E$20</definedName>
    <definedName name="VAS011_F_TurtuNuomosSanaudosVNuotekuTransportavimas" localSheetId="7">'Forma 11'!$N$20</definedName>
    <definedName name="VAS011_F_ZemesNuomosMokesciaiIAtsiskaitomujuApskaitos" localSheetId="7">'Forma 11'!$F$31</definedName>
    <definedName name="VAS011_F_ZemesNuomosMokesciaiII1gavyba" localSheetId="7">'Forma 11'!$G$31</definedName>
    <definedName name="VAS011_F_ZemesNuomosMokesciaiII2ruosimas" localSheetId="7">'Forma 11'!$H$31</definedName>
    <definedName name="VAS011_F_ZemesNuomosMokesciaiII3pristatymas" localSheetId="7">'Forma 11'!$I$31</definedName>
    <definedName name="VAS011_F_ZemesNuomosMokesciaiIII1surinkimas" localSheetId="7">'Forma 11'!$J$31</definedName>
    <definedName name="VAS011_F_ZemesNuomosMokesciaiIII2valymas" localSheetId="7">'Forma 11'!$K$31</definedName>
    <definedName name="VAS011_F_ZemesNuomosMokesciaiIII3nuotekuDumblo" localSheetId="7">'Forma 11'!$L$31</definedName>
    <definedName name="VAS011_F_ZemesNuomosMokesciaiIVPavirsiniuNuoteku" localSheetId="7">'Forma 11'!$M$31</definedName>
    <definedName name="VAS011_F_ZemesNuomosMokesciaiVIIKitosVeiklos" localSheetId="7">'Forma 11'!$P$31</definedName>
    <definedName name="VAS011_F_ZemesNuomosMokesciaiVIKitosReguliuojamos" localSheetId="7">'Forma 11'!$O$31</definedName>
    <definedName name="VAS011_F_ZemesNuomosMokesciaiVISO" localSheetId="7">'Forma 11'!$D$31</definedName>
    <definedName name="VAS011_F_ZemesNuomosMokesciaiVISOSVANDENTVARKOSSANAUDOS" localSheetId="7">'Forma 11'!$E$31</definedName>
    <definedName name="VAS011_F_ZemesNuomosMokesciaiVNuotekuTransportavimas" localSheetId="7">'Forma 11'!$N$31</definedName>
    <definedName name="VAS012_D_AptarnavimoSanaudos" localSheetId="8">'Forma 12'!$B$17</definedName>
    <definedName name="VAS012_D_AtskaitymaiSocialiniamDraudimui" localSheetId="8">'Forma 12'!$B$31</definedName>
    <definedName name="VAS012_D_BankuPaslauguSanaudos" localSheetId="8">'Forma 12'!$B$22</definedName>
    <definedName name="VAS012_D_BendrosiosadministracinesVeiklos" localSheetId="8">'Forma 12'!$B$14</definedName>
    <definedName name="VAS012_D_DarboSaugosSanaudos" localSheetId="8">'Forma 12'!$B$39</definedName>
    <definedName name="VAS012_D_DarboUzmokescioSanaudos" localSheetId="8">'Forma 12'!$B$30</definedName>
    <definedName name="VAS012_D_DraudimoPaslauguSanaudos" localSheetId="8">'Forma 12'!$B$21</definedName>
    <definedName name="VAS012_D_EinamojoRemontomedziagu" localSheetId="8">'Forma 12'!$B$16</definedName>
    <definedName name="VAS012_D_ElektrosEnergijosSanaudos" localSheetId="8">'Forma 12'!$B$27</definedName>
    <definedName name="VAS012_D_GyventojuImokuAdministravimo" localSheetId="8">'Forma 12'!$B$25</definedName>
    <definedName name="VAS012_D_IAtsiskaitomujuApskaitos" localSheetId="8">'Forma 12'!$F$10</definedName>
    <definedName name="VAS012_D_II1Gavyba" localSheetId="8">'Forma 12'!$G$12</definedName>
    <definedName name="VAS012_D_II2Ruosimas" localSheetId="8">'Forma 12'!$H$12</definedName>
    <definedName name="VAS012_D_II3Pristatymas" localSheetId="8">'Forma 12'!$I$12</definedName>
    <definedName name="VAS012_D_IIGeriamojoVandens" localSheetId="8">'Forma 12'!$G$10</definedName>
    <definedName name="VAS012_D_III1surinkimas" localSheetId="8">'Forma 12'!$J$12</definedName>
    <definedName name="VAS012_D_III2valymas" localSheetId="8">'Forma 12'!$K$12</definedName>
    <definedName name="VAS012_D_III3nuotekuDumblo" localSheetId="8">'Forma 12'!$L$12</definedName>
    <definedName name="VAS012_D_IIINuotekuTvarkymas" localSheetId="8">'Forma 12'!$J$10</definedName>
    <definedName name="VAS012_D_IlgalaikioTurtoNusidevejimo" localSheetId="8">'Forma 12'!$B$15</definedName>
    <definedName name="VAS012_D_ImokuIGarantini" localSheetId="8">'Forma 12'!$B$32</definedName>
    <definedName name="VAS012_D_IVPavirsiniuNuoteku" localSheetId="8">'Forma 12'!$M$12</definedName>
    <definedName name="VAS012_D_KanceliarinesPastoSanaudos" localSheetId="8">'Forma 12'!$B$40</definedName>
    <definedName name="VAS012_D_KitosSanaudos" localSheetId="8">'Forma 12'!$B$37</definedName>
    <definedName name="VAS012_D_KitosSanaudos1" localSheetId="8">'Forma 12'!$B$42</definedName>
    <definedName name="VAS012_D_KituMokesciuSanaudos" localSheetId="8">'Forma 12'!$B$36</definedName>
    <definedName name="VAS012_D_KituPaslauguSanaudos" localSheetId="8">'Forma 12'!$B$26</definedName>
    <definedName name="VAS012_D_KuroSanaudos" localSheetId="8">'Forma 12'!$B$28</definedName>
    <definedName name="VAS012_D_MokesciuSanaudos" localSheetId="8">'Forma 12'!$B$33</definedName>
    <definedName name="VAS012_D_NekilnojamoTurtoMokescio" localSheetId="8">'Forma 12'!$B$35</definedName>
    <definedName name="VAS012_D_PersonaloMokymoSanaudos" localSheetId="8">'Forma 12'!$B$38</definedName>
    <definedName name="VAS012_D_ReguliuojamosVeiklosVerslo" localSheetId="8">'Forma 12'!$F$9</definedName>
    <definedName name="VAS012_D_RemontoDarbuPagal" localSheetId="8">'Forma 12'!$B$18</definedName>
    <definedName name="VAS012_D_RinkodarosInformavimoVeiklos" localSheetId="8">'Forma 12'!$B$41</definedName>
    <definedName name="VAS012_D_SilumosEnergijosSanaudos" localSheetId="8">'Forma 12'!$B$29</definedName>
    <definedName name="VAS012_D_TeisiniuIrKonsultaciniu" localSheetId="8">'Forma 12'!$B$24</definedName>
    <definedName name="VAS012_D_TelekomunikacijuSanaudos" localSheetId="8">'Forma 12'!$B$23</definedName>
    <definedName name="VAS012_D_TiesioginiuIrNetiesioginiu" localSheetId="8">'Forma 12'!$B$43</definedName>
    <definedName name="VAS012_D_TransportoPaslauguPagal" localSheetId="8">'Forma 12'!$B$19</definedName>
    <definedName name="VAS012_D_TurtoNuomosSanaudos" localSheetId="8">'Forma 12'!$B$20</definedName>
    <definedName name="VAS012_D_VIIKitosVeiklos" localSheetId="8">'Forma 12'!$P$9</definedName>
    <definedName name="VAS012_D_VIKitosReguliuojamos" localSheetId="8">'Forma 12'!$O$9</definedName>
    <definedName name="VAS012_D_VISO" localSheetId="8">'Forma 12'!$D$9</definedName>
    <definedName name="VAS012_D_VISOSVANDENTVARKOSSANAUDOS" localSheetId="8">'Forma 12'!$E$9</definedName>
    <definedName name="VAS012_D_VNuotekuTransportavimas" localSheetId="8">'Forma 12'!$N$12</definedName>
    <definedName name="VAS012_D_ZemesNuomosMokescio" localSheetId="8">'Forma 12'!$B$34</definedName>
    <definedName name="VAS012_F_AptarnavimoSanaudosIAtsiskaitomujuApskaitos" localSheetId="8">'Forma 12'!$F$17</definedName>
    <definedName name="VAS012_F_AptarnavimoSanaudosII1Gavyba" localSheetId="8">'Forma 12'!$G$17</definedName>
    <definedName name="VAS012_F_AptarnavimoSanaudosII2Ruosimas" localSheetId="8">'Forma 12'!$H$17</definedName>
    <definedName name="VAS012_F_AptarnavimoSanaudosII3Pristatymas" localSheetId="8">'Forma 12'!$I$17</definedName>
    <definedName name="VAS012_F_AptarnavimoSanaudosIII1surinkimas" localSheetId="8">'Forma 12'!$J$17</definedName>
    <definedName name="VAS012_F_AptarnavimoSanaudosIII2valymas" localSheetId="8">'Forma 12'!$K$17</definedName>
    <definedName name="VAS012_F_AptarnavimoSanaudosIII3nuotekuDumblo" localSheetId="8">'Forma 12'!$L$17</definedName>
    <definedName name="VAS012_F_AptarnavimoSanaudosIVPavirsiniuNuoteku" localSheetId="8">'Forma 12'!$M$17</definedName>
    <definedName name="VAS012_F_AptarnavimoSanaudosVIIKitosVeiklos" localSheetId="8">'Forma 12'!$P$17</definedName>
    <definedName name="VAS012_F_AptarnavimoSanaudosVIKitosReguliuojamos" localSheetId="8">'Forma 12'!$O$17</definedName>
    <definedName name="VAS012_F_AptarnavimoSanaudosVISO" localSheetId="8">'Forma 12'!$D$17</definedName>
    <definedName name="VAS012_F_AptarnavimoSanaudosVISOSVANDENTVARKOSSANAUDOS" localSheetId="8">'Forma 12'!$E$17</definedName>
    <definedName name="VAS012_F_AptarnavimoSanaudosVNuotekuTransportavimas" localSheetId="8">'Forma 12'!$N$17</definedName>
    <definedName name="VAS012_F_AtskaitymaiSocialiniamDraudimuiIAtsiskaitomujuApskaitos" localSheetId="8">'Forma 12'!$F$31</definedName>
    <definedName name="VAS012_F_AtskaitymaiSocialiniamDraudimuiII1Gavyba" localSheetId="8">'Forma 12'!$G$31</definedName>
    <definedName name="VAS012_F_AtskaitymaiSocialiniamDraudimuiII2Ruosimas" localSheetId="8">'Forma 12'!$H$31</definedName>
    <definedName name="VAS012_F_AtskaitymaiSocialiniamDraudimuiII3Pristatymas" localSheetId="8">'Forma 12'!$I$31</definedName>
    <definedName name="VAS012_F_AtskaitymaiSocialiniamDraudimuiIII1surinkimas" localSheetId="8">'Forma 12'!$J$31</definedName>
    <definedName name="VAS012_F_AtskaitymaiSocialiniamDraudimuiIII2valymas" localSheetId="8">'Forma 12'!$K$31</definedName>
    <definedName name="VAS012_F_AtskaitymaiSocialiniamDraudimuiIII3nuotekuDumblo" localSheetId="8">'Forma 12'!$L$31</definedName>
    <definedName name="VAS012_F_AtskaitymaiSocialiniamDraudimuiIVPavirsiniuNuoteku" localSheetId="8">'Forma 12'!$M$31</definedName>
    <definedName name="VAS012_F_AtskaitymaiSocialiniamDraudimuiVIIKitosVeiklos" localSheetId="8">'Forma 12'!$P$31</definedName>
    <definedName name="VAS012_F_AtskaitymaiSocialiniamDraudimuiVIKitosReguliuojamos" localSheetId="8">'Forma 12'!$O$31</definedName>
    <definedName name="VAS012_F_AtskaitymaiSocialiniamDraudimuiVISO" localSheetId="8">'Forma 12'!$D$31</definedName>
    <definedName name="VAS012_F_AtskaitymaiSocialiniamDraudimuiVISOSVANDENTVARKOSSANAUDOS" localSheetId="8">'Forma 12'!$E$31</definedName>
    <definedName name="VAS012_F_AtskaitymaiSocialiniamDraudimuiVNuotekuTransportavimas" localSheetId="8">'Forma 12'!$N$31</definedName>
    <definedName name="VAS012_F_BankuPaslauguSanaudosIAtsiskaitomujuApskaitos" localSheetId="8">'Forma 12'!$F$22</definedName>
    <definedName name="VAS012_F_BankuPaslauguSanaudosII1Gavyba" localSheetId="8">'Forma 12'!$G$22</definedName>
    <definedName name="VAS012_F_BankuPaslauguSanaudosII2Ruosimas" localSheetId="8">'Forma 12'!$H$22</definedName>
    <definedName name="VAS012_F_BankuPaslauguSanaudosII3Pristatymas" localSheetId="8">'Forma 12'!$I$22</definedName>
    <definedName name="VAS012_F_BankuPaslauguSanaudosIII1surinkimas" localSheetId="8">'Forma 12'!$J$22</definedName>
    <definedName name="VAS012_F_BankuPaslauguSanaudosIII2valymas" localSheetId="8">'Forma 12'!$K$22</definedName>
    <definedName name="VAS012_F_BankuPaslauguSanaudosIII3nuotekuDumblo" localSheetId="8">'Forma 12'!$L$22</definedName>
    <definedName name="VAS012_F_BankuPaslauguSanaudosIVPavirsiniuNuoteku" localSheetId="8">'Forma 12'!$M$22</definedName>
    <definedName name="VAS012_F_BankuPaslauguSanaudosVIIKitosVeiklos" localSheetId="8">'Forma 12'!$P$22</definedName>
    <definedName name="VAS012_F_BankuPaslauguSanaudosVIKitosReguliuojamos" localSheetId="8">'Forma 12'!$O$22</definedName>
    <definedName name="VAS012_F_BankuPaslauguSanaudosVISO" localSheetId="8">'Forma 12'!$D$22</definedName>
    <definedName name="VAS012_F_BankuPaslauguSanaudosVISOSVANDENTVARKOSSANAUDOS" localSheetId="8">'Forma 12'!$E$22</definedName>
    <definedName name="VAS012_F_BankuPaslauguSanaudosVNuotekuTransportavimas" localSheetId="8">'Forma 12'!$N$22</definedName>
    <definedName name="VAS012_F_BendrosiosadministracinesVeiklosIAtsiskaitomujuApskaitos" localSheetId="8">'Forma 12'!$F$14</definedName>
    <definedName name="VAS012_F_BendrosiosadministracinesVeiklosII1Gavyba" localSheetId="8">'Forma 12'!$G$14</definedName>
    <definedName name="VAS012_F_BendrosiosadministracinesVeiklosII2Ruosimas" localSheetId="8">'Forma 12'!$H$14</definedName>
    <definedName name="VAS012_F_BendrosiosadministracinesVeiklosII3Pristatymas" localSheetId="8">'Forma 12'!$I$14</definedName>
    <definedName name="VAS012_F_BendrosiosadministracinesVeiklosIII1surinkimas" localSheetId="8">'Forma 12'!$J$14</definedName>
    <definedName name="VAS012_F_BendrosiosadministracinesVeiklosIII2valymas" localSheetId="8">'Forma 12'!$K$14</definedName>
    <definedName name="VAS012_F_BendrosiosadministracinesVeiklosIII3nuotekuDumblo" localSheetId="8">'Forma 12'!$L$14</definedName>
    <definedName name="VAS012_F_BendrosiosadministracinesVeiklosIVPavirsiniuNuoteku" localSheetId="8">'Forma 12'!$M$14</definedName>
    <definedName name="VAS012_F_BendrosiosadministracinesVeiklosVIIKitosVeiklos" localSheetId="8">'Forma 12'!$P$14</definedName>
    <definedName name="VAS012_F_BendrosiosadministracinesVeiklosVIKitosReguliuojamos" localSheetId="8">'Forma 12'!$O$14</definedName>
    <definedName name="VAS012_F_BendrosiosadministracinesVeiklosVISO" localSheetId="8">'Forma 12'!$D$14</definedName>
    <definedName name="VAS012_F_BendrosiosadministracinesVeiklosVISOSVANDENTVARKOSSANAUDOS" localSheetId="8">'Forma 12'!$E$14</definedName>
    <definedName name="VAS012_F_BendrosiosadministracinesVeiklosVNuotekuTransportavimas" localSheetId="8">'Forma 12'!$N$14</definedName>
    <definedName name="VAS012_F_DarboSaugosSanaudosIAtsiskaitomujuApskaitos" localSheetId="8">'Forma 12'!$F$39</definedName>
    <definedName name="VAS012_F_DarboSaugosSanaudosII1Gavyba" localSheetId="8">'Forma 12'!$G$39</definedName>
    <definedName name="VAS012_F_DarboSaugosSanaudosII2Ruosimas" localSheetId="8">'Forma 12'!$H$39</definedName>
    <definedName name="VAS012_F_DarboSaugosSanaudosII3Pristatymas" localSheetId="8">'Forma 12'!$I$39</definedName>
    <definedName name="VAS012_F_DarboSaugosSanaudosIII1surinkimas" localSheetId="8">'Forma 12'!$J$39</definedName>
    <definedName name="VAS012_F_DarboSaugosSanaudosIII2valymas" localSheetId="8">'Forma 12'!$K$39</definedName>
    <definedName name="VAS012_F_DarboSaugosSanaudosIII3nuotekuDumblo" localSheetId="8">'Forma 12'!$L$39</definedName>
    <definedName name="VAS012_F_DarboSaugosSanaudosIVPavirsiniuNuoteku" localSheetId="8">'Forma 12'!$M$39</definedName>
    <definedName name="VAS012_F_DarboSaugosSanaudosVIIKitosVeiklos" localSheetId="8">'Forma 12'!$P$39</definedName>
    <definedName name="VAS012_F_DarboSaugosSanaudosVIKitosReguliuojamos" localSheetId="8">'Forma 12'!$O$39</definedName>
    <definedName name="VAS012_F_DarboSaugosSanaudosVISO" localSheetId="8">'Forma 12'!$D$39</definedName>
    <definedName name="VAS012_F_DarboSaugosSanaudosVISOSVANDENTVARKOSSANAUDOS" localSheetId="8">'Forma 12'!$E$39</definedName>
    <definedName name="VAS012_F_DarboSaugosSanaudosVNuotekuTransportavimas" localSheetId="8">'Forma 12'!$N$39</definedName>
    <definedName name="VAS012_F_DarboUzmokescioSanaudosIAtsiskaitomujuApskaitos" localSheetId="8">'Forma 12'!$F$30</definedName>
    <definedName name="VAS012_F_DarboUzmokescioSanaudosII1Gavyba" localSheetId="8">'Forma 12'!$G$30</definedName>
    <definedName name="VAS012_F_DarboUzmokescioSanaudosII2Ruosimas" localSheetId="8">'Forma 12'!$H$30</definedName>
    <definedName name="VAS012_F_DarboUzmokescioSanaudosII3Pristatymas" localSheetId="8">'Forma 12'!$I$30</definedName>
    <definedName name="VAS012_F_DarboUzmokescioSanaudosIII1surinkimas" localSheetId="8">'Forma 12'!$J$30</definedName>
    <definedName name="VAS012_F_DarboUzmokescioSanaudosIII2valymas" localSheetId="8">'Forma 12'!$K$30</definedName>
    <definedName name="VAS012_F_DarboUzmokescioSanaudosIII3nuotekuDumblo" localSheetId="8">'Forma 12'!$L$30</definedName>
    <definedName name="VAS012_F_DarboUzmokescioSanaudosIVPavirsiniuNuoteku" localSheetId="8">'Forma 12'!$M$30</definedName>
    <definedName name="VAS012_F_DarboUzmokescioSanaudosVIIKitosVeiklos" localSheetId="8">'Forma 12'!$P$30</definedName>
    <definedName name="VAS012_F_DarboUzmokescioSanaudosVIKitosReguliuojamos" localSheetId="8">'Forma 12'!$O$30</definedName>
    <definedName name="VAS012_F_DarboUzmokescioSanaudosVISO" localSheetId="8">'Forma 12'!$D$30</definedName>
    <definedName name="VAS012_F_DarboUzmokescioSanaudosVISOSVANDENTVARKOSSANAUDOS" localSheetId="8">'Forma 12'!$E$30</definedName>
    <definedName name="VAS012_F_DarboUzmokescioSanaudosVNuotekuTransportavimas" localSheetId="8">'Forma 12'!$N$30</definedName>
    <definedName name="VAS012_F_DraudimoPaslauguSanaudosIAtsiskaitomujuApskaitos" localSheetId="8">'Forma 12'!$F$21</definedName>
    <definedName name="VAS012_F_DraudimoPaslauguSanaudosII1Gavyba" localSheetId="8">'Forma 12'!$G$21</definedName>
    <definedName name="VAS012_F_DraudimoPaslauguSanaudosII2Ruosimas" localSheetId="8">'Forma 12'!$H$21</definedName>
    <definedName name="VAS012_F_DraudimoPaslauguSanaudosII3Pristatymas" localSheetId="8">'Forma 12'!$I$21</definedName>
    <definedName name="VAS012_F_DraudimoPaslauguSanaudosIII1surinkimas" localSheetId="8">'Forma 12'!$J$21</definedName>
    <definedName name="VAS012_F_DraudimoPaslauguSanaudosIII2valymas" localSheetId="8">'Forma 12'!$K$21</definedName>
    <definedName name="VAS012_F_DraudimoPaslauguSanaudosIII3nuotekuDumblo" localSheetId="8">'Forma 12'!$L$21</definedName>
    <definedName name="VAS012_F_DraudimoPaslauguSanaudosIVPavirsiniuNuoteku" localSheetId="8">'Forma 12'!$M$21</definedName>
    <definedName name="VAS012_F_DraudimoPaslauguSanaudosVIIKitosVeiklos" localSheetId="8">'Forma 12'!$P$21</definedName>
    <definedName name="VAS012_F_DraudimoPaslauguSanaudosVIKitosReguliuojamos" localSheetId="8">'Forma 12'!$O$21</definedName>
    <definedName name="VAS012_F_DraudimoPaslauguSanaudosVISO" localSheetId="8">'Forma 12'!$D$21</definedName>
    <definedName name="VAS012_F_DraudimoPaslauguSanaudosVISOSVANDENTVARKOSSANAUDOS" localSheetId="8">'Forma 12'!$E$21</definedName>
    <definedName name="VAS012_F_DraudimoPaslauguSanaudosVNuotekuTransportavimas" localSheetId="8">'Forma 12'!$N$21</definedName>
    <definedName name="VAS012_F_EinamojoRemontomedziaguIAtsiskaitomujuApskaitos" localSheetId="8">'Forma 12'!$F$16</definedName>
    <definedName name="VAS012_F_EinamojoRemontomedziaguII1Gavyba" localSheetId="8">'Forma 12'!$G$16</definedName>
    <definedName name="VAS012_F_EinamojoRemontomedziaguII2Ruosimas" localSheetId="8">'Forma 12'!$H$16</definedName>
    <definedName name="VAS012_F_EinamojoRemontomedziaguII3Pristatymas" localSheetId="8">'Forma 12'!$I$16</definedName>
    <definedName name="VAS012_F_EinamojoRemontomedziaguIII1surinkimas" localSheetId="8">'Forma 12'!$J$16</definedName>
    <definedName name="VAS012_F_EinamojoRemontomedziaguIII2valymas" localSheetId="8">'Forma 12'!$K$16</definedName>
    <definedName name="VAS012_F_EinamojoRemontomedziaguIII3nuotekuDumblo" localSheetId="8">'Forma 12'!$L$16</definedName>
    <definedName name="VAS012_F_EinamojoRemontomedziaguIVPavirsiniuNuoteku" localSheetId="8">'Forma 12'!$M$16</definedName>
    <definedName name="VAS012_F_EinamojoRemontomedziaguVIIKitosVeiklos" localSheetId="8">'Forma 12'!$P$16</definedName>
    <definedName name="VAS012_F_EinamojoRemontomedziaguVIKitosReguliuojamos" localSheetId="8">'Forma 12'!$O$16</definedName>
    <definedName name="VAS012_F_EinamojoRemontomedziaguVISO" localSheetId="8">'Forma 12'!$D$16</definedName>
    <definedName name="VAS012_F_EinamojoRemontomedziaguVISOSVANDENTVARKOSSANAUDOS" localSheetId="8">'Forma 12'!$E$16</definedName>
    <definedName name="VAS012_F_EinamojoRemontomedziaguVNuotekuTransportavimas" localSheetId="8">'Forma 12'!$N$16</definedName>
    <definedName name="VAS012_F_ElektrosEnergijosSanaudosIAtsiskaitomujuApskaitos" localSheetId="8">'Forma 12'!$F$27</definedName>
    <definedName name="VAS012_F_ElektrosEnergijosSanaudosII1Gavyba" localSheetId="8">'Forma 12'!$G$27</definedName>
    <definedName name="VAS012_F_ElektrosEnergijosSanaudosII2Ruosimas" localSheetId="8">'Forma 12'!$H$27</definedName>
    <definedName name="VAS012_F_ElektrosEnergijosSanaudosII3Pristatymas" localSheetId="8">'Forma 12'!$I$27</definedName>
    <definedName name="VAS012_F_ElektrosEnergijosSanaudosIII1surinkimas" localSheetId="8">'Forma 12'!$J$27</definedName>
    <definedName name="VAS012_F_ElektrosEnergijosSanaudosIII2valymas" localSheetId="8">'Forma 12'!$K$27</definedName>
    <definedName name="VAS012_F_ElektrosEnergijosSanaudosIII3nuotekuDumblo" localSheetId="8">'Forma 12'!$L$27</definedName>
    <definedName name="VAS012_F_ElektrosEnergijosSanaudosIVPavirsiniuNuoteku" localSheetId="8">'Forma 12'!$M$27</definedName>
    <definedName name="VAS012_F_ElektrosEnergijosSanaudosVIIKitosVeiklos" localSheetId="8">'Forma 12'!$P$27</definedName>
    <definedName name="VAS012_F_ElektrosEnergijosSanaudosVIKitosReguliuojamos" localSheetId="8">'Forma 12'!$O$27</definedName>
    <definedName name="VAS012_F_ElektrosEnergijosSanaudosVISO" localSheetId="8">'Forma 12'!$D$27</definedName>
    <definedName name="VAS012_F_ElektrosEnergijosSanaudosVISOSVANDENTVARKOSSANAUDOS" localSheetId="8">'Forma 12'!$E$27</definedName>
    <definedName name="VAS012_F_ElektrosEnergijosSanaudosVNuotekuTransportavimas" localSheetId="8">'Forma 12'!$N$27</definedName>
    <definedName name="VAS012_F_GyventojuImokuAdministravimoIAtsiskaitomujuApskaitos" localSheetId="8">'Forma 12'!$F$25</definedName>
    <definedName name="VAS012_F_GyventojuImokuAdministravimoII1Gavyba" localSheetId="8">'Forma 12'!$G$25</definedName>
    <definedName name="VAS012_F_GyventojuImokuAdministravimoII2Ruosimas" localSheetId="8">'Forma 12'!$H$25</definedName>
    <definedName name="VAS012_F_GyventojuImokuAdministravimoII3Pristatymas" localSheetId="8">'Forma 12'!$I$25</definedName>
    <definedName name="VAS012_F_GyventojuImokuAdministravimoIII1surinkimas" localSheetId="8">'Forma 12'!$J$25</definedName>
    <definedName name="VAS012_F_GyventojuImokuAdministravimoIII2valymas" localSheetId="8">'Forma 12'!$K$25</definedName>
    <definedName name="VAS012_F_GyventojuImokuAdministravimoIII3nuotekuDumblo" localSheetId="8">'Forma 12'!$L$25</definedName>
    <definedName name="VAS012_F_GyventojuImokuAdministravimoIVPavirsiniuNuoteku" localSheetId="8">'Forma 12'!$M$25</definedName>
    <definedName name="VAS012_F_GyventojuImokuAdministravimoVIIKitosVeiklos" localSheetId="8">'Forma 12'!$P$25</definedName>
    <definedName name="VAS012_F_GyventojuImokuAdministravimoVIKitosReguliuojamos" localSheetId="8">'Forma 12'!$O$25</definedName>
    <definedName name="VAS012_F_GyventojuImokuAdministravimoVISO" localSheetId="8">'Forma 12'!$D$25</definedName>
    <definedName name="VAS012_F_GyventojuImokuAdministravimoVISOSVANDENTVARKOSSANAUDOS" localSheetId="8">'Forma 12'!$E$25</definedName>
    <definedName name="VAS012_F_GyventojuImokuAdministravimoVNuotekuTransportavimas" localSheetId="8">'Forma 12'!$N$25</definedName>
    <definedName name="VAS012_F_IlgalaikioTurtoNusidevejimoIAtsiskaitomujuApskaitos" localSheetId="8">'Forma 12'!$F$15</definedName>
    <definedName name="VAS012_F_IlgalaikioTurtoNusidevejimoII1Gavyba" localSheetId="8">'Forma 12'!$G$15</definedName>
    <definedName name="VAS012_F_IlgalaikioTurtoNusidevejimoII2Ruosimas" localSheetId="8">'Forma 12'!$H$15</definedName>
    <definedName name="VAS012_F_IlgalaikioTurtoNusidevejimoII3Pristatymas" localSheetId="8">'Forma 12'!$I$15</definedName>
    <definedName name="VAS012_F_IlgalaikioTurtoNusidevejimoIII1surinkimas" localSheetId="8">'Forma 12'!$J$15</definedName>
    <definedName name="VAS012_F_IlgalaikioTurtoNusidevejimoIII2valymas" localSheetId="8">'Forma 12'!$K$15</definedName>
    <definedName name="VAS012_F_IlgalaikioTurtoNusidevejimoIII3nuotekuDumblo" localSheetId="8">'Forma 12'!$L$15</definedName>
    <definedName name="VAS012_F_IlgalaikioTurtoNusidevejimoIVPavirsiniuNuoteku" localSheetId="8">'Forma 12'!$M$15</definedName>
    <definedName name="VAS012_F_IlgalaikioTurtoNusidevejimoVIIKitosVeiklos" localSheetId="8">'Forma 12'!$P$15</definedName>
    <definedName name="VAS012_F_IlgalaikioTurtoNusidevejimoVIKitosReguliuojamos" localSheetId="8">'Forma 12'!$O$15</definedName>
    <definedName name="VAS012_F_IlgalaikioTurtoNusidevejimoVISO" localSheetId="8">'Forma 12'!$D$15</definedName>
    <definedName name="VAS012_F_IlgalaikioTurtoNusidevejimoVISOSVANDENTVARKOSSANAUDOS" localSheetId="8">'Forma 12'!$E$15</definedName>
    <definedName name="VAS012_F_IlgalaikioTurtoNusidevejimoVNuotekuTransportavimas" localSheetId="8">'Forma 12'!$N$15</definedName>
    <definedName name="VAS012_F_ImokuIGarantiniIAtsiskaitomujuApskaitos" localSheetId="8">'Forma 12'!$F$32</definedName>
    <definedName name="VAS012_F_ImokuIGarantiniII1Gavyba" localSheetId="8">'Forma 12'!$G$32</definedName>
    <definedName name="VAS012_F_ImokuIGarantiniII2Ruosimas" localSheetId="8">'Forma 12'!$H$32</definedName>
    <definedName name="VAS012_F_ImokuIGarantiniII3Pristatymas" localSheetId="8">'Forma 12'!$I$32</definedName>
    <definedName name="VAS012_F_ImokuIGarantiniIII1surinkimas" localSheetId="8">'Forma 12'!$J$32</definedName>
    <definedName name="VAS012_F_ImokuIGarantiniIII2valymas" localSheetId="8">'Forma 12'!$K$32</definedName>
    <definedName name="VAS012_F_ImokuIGarantiniIII3nuotekuDumblo" localSheetId="8">'Forma 12'!$L$32</definedName>
    <definedName name="VAS012_F_ImokuIGarantiniIVPavirsiniuNuoteku" localSheetId="8">'Forma 12'!$M$32</definedName>
    <definedName name="VAS012_F_ImokuIGarantiniVIIKitosVeiklos" localSheetId="8">'Forma 12'!$P$32</definedName>
    <definedName name="VAS012_F_ImokuIGarantiniVIKitosReguliuojamos" localSheetId="8">'Forma 12'!$O$32</definedName>
    <definedName name="VAS012_F_ImokuIGarantiniVISO" localSheetId="8">'Forma 12'!$D$32</definedName>
    <definedName name="VAS012_F_ImokuIGarantiniVISOSVANDENTVARKOSSANAUDOS" localSheetId="8">'Forma 12'!$E$32</definedName>
    <definedName name="VAS012_F_ImokuIGarantiniVNuotekuTransportavimas" localSheetId="8">'Forma 12'!$N$32</definedName>
    <definedName name="VAS012_F_KanceliarinesPastoSanaudosIAtsiskaitomujuApskaitos" localSheetId="8">'Forma 12'!$F$40</definedName>
    <definedName name="VAS012_F_KanceliarinesPastoSanaudosII1Gavyba" localSheetId="8">'Forma 12'!$G$40</definedName>
    <definedName name="VAS012_F_KanceliarinesPastoSanaudosII2Ruosimas" localSheetId="8">'Forma 12'!$H$40</definedName>
    <definedName name="VAS012_F_KanceliarinesPastoSanaudosII3Pristatymas" localSheetId="8">'Forma 12'!$I$40</definedName>
    <definedName name="VAS012_F_KanceliarinesPastoSanaudosIII1surinkimas" localSheetId="8">'Forma 12'!$J$40</definedName>
    <definedName name="VAS012_F_KanceliarinesPastoSanaudosIII2valymas" localSheetId="8">'Forma 12'!$K$40</definedName>
    <definedName name="VAS012_F_KanceliarinesPastoSanaudosIII3nuotekuDumblo" localSheetId="8">'Forma 12'!$L$40</definedName>
    <definedName name="VAS012_F_KanceliarinesPastoSanaudosIVPavirsiniuNuoteku" localSheetId="8">'Forma 12'!$M$40</definedName>
    <definedName name="VAS012_F_KanceliarinesPastoSanaudosVIIKitosVeiklos" localSheetId="8">'Forma 12'!$P$40</definedName>
    <definedName name="VAS012_F_KanceliarinesPastoSanaudosVIKitosReguliuojamos" localSheetId="8">'Forma 12'!$O$40</definedName>
    <definedName name="VAS012_F_KanceliarinesPastoSanaudosVISO" localSheetId="8">'Forma 12'!$D$40</definedName>
    <definedName name="VAS012_F_KanceliarinesPastoSanaudosVISOSVANDENTVARKOSSANAUDOS" localSheetId="8">'Forma 12'!$E$40</definedName>
    <definedName name="VAS012_F_KanceliarinesPastoSanaudosVNuotekuTransportavimas" localSheetId="8">'Forma 12'!$N$40</definedName>
    <definedName name="VAS012_F_KitosSanaudos1IAtsiskaitomujuApskaitos" localSheetId="8">'Forma 12'!$F$42</definedName>
    <definedName name="VAS012_F_KitosSanaudos1II1Gavyba" localSheetId="8">'Forma 12'!$G$42</definedName>
    <definedName name="VAS012_F_KitosSanaudos1II2Ruosimas" localSheetId="8">'Forma 12'!$H$42</definedName>
    <definedName name="VAS012_F_KitosSanaudos1II3Pristatymas" localSheetId="8">'Forma 12'!$I$42</definedName>
    <definedName name="VAS012_F_KitosSanaudos1III1surinkimas" localSheetId="8">'Forma 12'!$J$42</definedName>
    <definedName name="VAS012_F_KitosSanaudos1III2valymas" localSheetId="8">'Forma 12'!$K$42</definedName>
    <definedName name="VAS012_F_KitosSanaudos1III3nuotekuDumblo" localSheetId="8">'Forma 12'!$L$42</definedName>
    <definedName name="VAS012_F_KitosSanaudos1IVPavirsiniuNuoteku" localSheetId="8">'Forma 12'!$M$42</definedName>
    <definedName name="VAS012_F_KitosSanaudos1VIIKitosVeiklos" localSheetId="8">'Forma 12'!$P$42</definedName>
    <definedName name="VAS012_F_KitosSanaudos1VIKitosReguliuojamos" localSheetId="8">'Forma 12'!$O$42</definedName>
    <definedName name="VAS012_F_KitosSanaudos1VISO" localSheetId="8">'Forma 12'!$D$42</definedName>
    <definedName name="VAS012_F_KitosSanaudos1VISOSVANDENTVARKOSSANAUDOS" localSheetId="8">'Forma 12'!$E$42</definedName>
    <definedName name="VAS012_F_KitosSanaudos1VNuotekuTransportavimas" localSheetId="8">'Forma 12'!$N$42</definedName>
    <definedName name="VAS012_F_KitosSanaudosIAtsiskaitomujuApskaitos" localSheetId="8">'Forma 12'!$F$37</definedName>
    <definedName name="VAS012_F_KitosSanaudosII1Gavyba" localSheetId="8">'Forma 12'!$G$37</definedName>
    <definedName name="VAS012_F_KitosSanaudosII2Ruosimas" localSheetId="8">'Forma 12'!$H$37</definedName>
    <definedName name="VAS012_F_KitosSanaudosII3Pristatymas" localSheetId="8">'Forma 12'!$I$37</definedName>
    <definedName name="VAS012_F_KitosSanaudosIII1surinkimas" localSheetId="8">'Forma 12'!$J$37</definedName>
    <definedName name="VAS012_F_KitosSanaudosIII2valymas" localSheetId="8">'Forma 12'!$K$37</definedName>
    <definedName name="VAS012_F_KitosSanaudosIII3nuotekuDumblo" localSheetId="8">'Forma 12'!$L$37</definedName>
    <definedName name="VAS012_F_KitosSanaudosIVPavirsiniuNuoteku" localSheetId="8">'Forma 12'!$M$37</definedName>
    <definedName name="VAS012_F_KitosSanaudosVIIKitosVeiklos" localSheetId="8">'Forma 12'!$P$37</definedName>
    <definedName name="VAS012_F_KitosSanaudosVIKitosReguliuojamos" localSheetId="8">'Forma 12'!$O$37</definedName>
    <definedName name="VAS012_F_KitosSanaudosVISO" localSheetId="8">'Forma 12'!$D$37</definedName>
    <definedName name="VAS012_F_KitosSanaudosVISOSVANDENTVARKOSSANAUDOS" localSheetId="8">'Forma 12'!$E$37</definedName>
    <definedName name="VAS012_F_KitosSanaudosVNuotekuTransportavimas" localSheetId="8">'Forma 12'!$N$37</definedName>
    <definedName name="VAS012_F_KituMokesciuSanaudosIAtsiskaitomujuApskaitos" localSheetId="8">'Forma 12'!$F$36</definedName>
    <definedName name="VAS012_F_KituMokesciuSanaudosII1Gavyba" localSheetId="8">'Forma 12'!$G$36</definedName>
    <definedName name="VAS012_F_KituMokesciuSanaudosII2Ruosimas" localSheetId="8">'Forma 12'!$H$36</definedName>
    <definedName name="VAS012_F_KituMokesciuSanaudosII3Pristatymas" localSheetId="8">'Forma 12'!$I$36</definedName>
    <definedName name="VAS012_F_KituMokesciuSanaudosIII1surinkimas" localSheetId="8">'Forma 12'!$J$36</definedName>
    <definedName name="VAS012_F_KituMokesciuSanaudosIII2valymas" localSheetId="8">'Forma 12'!$K$36</definedName>
    <definedName name="VAS012_F_KituMokesciuSanaudosIII3nuotekuDumblo" localSheetId="8">'Forma 12'!$L$36</definedName>
    <definedName name="VAS012_F_KituMokesciuSanaudosIVPavirsiniuNuoteku" localSheetId="8">'Forma 12'!$M$36</definedName>
    <definedName name="VAS012_F_KituMokesciuSanaudosVIIKitosVeiklos" localSheetId="8">'Forma 12'!$P$36</definedName>
    <definedName name="VAS012_F_KituMokesciuSanaudosVIKitosReguliuojamos" localSheetId="8">'Forma 12'!$O$36</definedName>
    <definedName name="VAS012_F_KituMokesciuSanaudosVISO" localSheetId="8">'Forma 12'!$D$36</definedName>
    <definedName name="VAS012_F_KituMokesciuSanaudosVISOSVANDENTVARKOSSANAUDOS" localSheetId="8">'Forma 12'!$E$36</definedName>
    <definedName name="VAS012_F_KituMokesciuSanaudosVNuotekuTransportavimas" localSheetId="8">'Forma 12'!$N$36</definedName>
    <definedName name="VAS012_F_KituPaslauguSanaudosIAtsiskaitomujuApskaitos" localSheetId="8">'Forma 12'!$F$26</definedName>
    <definedName name="VAS012_F_KituPaslauguSanaudosII1Gavyba" localSheetId="8">'Forma 12'!$G$26</definedName>
    <definedName name="VAS012_F_KituPaslauguSanaudosII2Ruosimas" localSheetId="8">'Forma 12'!$H$26</definedName>
    <definedName name="VAS012_F_KituPaslauguSanaudosII3Pristatymas" localSheetId="8">'Forma 12'!$I$26</definedName>
    <definedName name="VAS012_F_KituPaslauguSanaudosIII1surinkimas" localSheetId="8">'Forma 12'!$J$26</definedName>
    <definedName name="VAS012_F_KituPaslauguSanaudosIII2valymas" localSheetId="8">'Forma 12'!$K$26</definedName>
    <definedName name="VAS012_F_KituPaslauguSanaudosIII3nuotekuDumblo" localSheetId="8">'Forma 12'!$L$26</definedName>
    <definedName name="VAS012_F_KituPaslauguSanaudosIVPavirsiniuNuoteku" localSheetId="8">'Forma 12'!$M$26</definedName>
    <definedName name="VAS012_F_KituPaslauguSanaudosVIIKitosVeiklos" localSheetId="8">'Forma 12'!$P$26</definedName>
    <definedName name="VAS012_F_KituPaslauguSanaudosVIKitosReguliuojamos" localSheetId="8">'Forma 12'!$O$26</definedName>
    <definedName name="VAS012_F_KituPaslauguSanaudosVISO" localSheetId="8">'Forma 12'!$D$26</definedName>
    <definedName name="VAS012_F_KituPaslauguSanaudosVISOSVANDENTVARKOSSANAUDOS" localSheetId="8">'Forma 12'!$E$26</definedName>
    <definedName name="VAS012_F_KituPaslauguSanaudosVNuotekuTransportavimas" localSheetId="8">'Forma 12'!$N$26</definedName>
    <definedName name="VAS012_F_KuroSanaudosIAtsiskaitomujuApskaitos" localSheetId="8">'Forma 12'!$F$28</definedName>
    <definedName name="VAS012_F_KuroSanaudosII1Gavyba" localSheetId="8">'Forma 12'!$G$28</definedName>
    <definedName name="VAS012_F_KuroSanaudosII2Ruosimas" localSheetId="8">'Forma 12'!$H$28</definedName>
    <definedName name="VAS012_F_KuroSanaudosII3Pristatymas" localSheetId="8">'Forma 12'!$I$28</definedName>
    <definedName name="VAS012_F_KuroSanaudosIII1surinkimas" localSheetId="8">'Forma 12'!$J$28</definedName>
    <definedName name="VAS012_F_KuroSanaudosIII2valymas" localSheetId="8">'Forma 12'!$K$28</definedName>
    <definedName name="VAS012_F_KuroSanaudosIII3nuotekuDumblo" localSheetId="8">'Forma 12'!$L$28</definedName>
    <definedName name="VAS012_F_KuroSanaudosIVPavirsiniuNuoteku" localSheetId="8">'Forma 12'!$M$28</definedName>
    <definedName name="VAS012_F_KuroSanaudosVIIKitosVeiklos" localSheetId="8">'Forma 12'!$P$28</definedName>
    <definedName name="VAS012_F_KuroSanaudosVIKitosReguliuojamos" localSheetId="8">'Forma 12'!$O$28</definedName>
    <definedName name="VAS012_F_KuroSanaudosVISO" localSheetId="8">'Forma 12'!$D$28</definedName>
    <definedName name="VAS012_F_KuroSanaudosVISOSVANDENTVARKOSSANAUDOS" localSheetId="8">'Forma 12'!$E$28</definedName>
    <definedName name="VAS012_F_KuroSanaudosVNuotekuTransportavimas" localSheetId="8">'Forma 12'!$N$28</definedName>
    <definedName name="VAS012_F_MokesciuSanaudosIAtsiskaitomujuApskaitos" localSheetId="8">'Forma 12'!$F$33</definedName>
    <definedName name="VAS012_F_MokesciuSanaudosII1Gavyba" localSheetId="8">'Forma 12'!$G$33</definedName>
    <definedName name="VAS012_F_MokesciuSanaudosII2Ruosimas" localSheetId="8">'Forma 12'!$H$33</definedName>
    <definedName name="VAS012_F_MokesciuSanaudosII3Pristatymas" localSheetId="8">'Forma 12'!$I$33</definedName>
    <definedName name="VAS012_F_MokesciuSanaudosIII1surinkimas" localSheetId="8">'Forma 12'!$J$33</definedName>
    <definedName name="VAS012_F_MokesciuSanaudosIII2valymas" localSheetId="8">'Forma 12'!$K$33</definedName>
    <definedName name="VAS012_F_MokesciuSanaudosIII3nuotekuDumblo" localSheetId="8">'Forma 12'!$L$33</definedName>
    <definedName name="VAS012_F_MokesciuSanaudosIVPavirsiniuNuoteku" localSheetId="8">'Forma 12'!$M$33</definedName>
    <definedName name="VAS012_F_MokesciuSanaudosVIIKitosVeiklos" localSheetId="8">'Forma 12'!$P$33</definedName>
    <definedName name="VAS012_F_MokesciuSanaudosVIKitosReguliuojamos" localSheetId="8">'Forma 12'!$O$33</definedName>
    <definedName name="VAS012_F_MokesciuSanaudosVISO" localSheetId="8">'Forma 12'!$D$33</definedName>
    <definedName name="VAS012_F_MokesciuSanaudosVISOSVANDENTVARKOSSANAUDOS" localSheetId="8">'Forma 12'!$E$33</definedName>
    <definedName name="VAS012_F_MokesciuSanaudosVNuotekuTransportavimas" localSheetId="8">'Forma 12'!$N$33</definedName>
    <definedName name="VAS012_F_NekilnojamoTurtoMokescioIAtsiskaitomujuApskaitos" localSheetId="8">'Forma 12'!$F$35</definedName>
    <definedName name="VAS012_F_NekilnojamoTurtoMokescioII1Gavyba" localSheetId="8">'Forma 12'!$G$35</definedName>
    <definedName name="VAS012_F_NekilnojamoTurtoMokescioII2Ruosimas" localSheetId="8">'Forma 12'!$H$35</definedName>
    <definedName name="VAS012_F_NekilnojamoTurtoMokescioII3Pristatymas" localSheetId="8">'Forma 12'!$I$35</definedName>
    <definedName name="VAS012_F_NekilnojamoTurtoMokescioIII1surinkimas" localSheetId="8">'Forma 12'!$J$35</definedName>
    <definedName name="VAS012_F_NekilnojamoTurtoMokescioIII2valymas" localSheetId="8">'Forma 12'!$K$35</definedName>
    <definedName name="VAS012_F_NekilnojamoTurtoMokescioIII3nuotekuDumblo" localSheetId="8">'Forma 12'!$L$35</definedName>
    <definedName name="VAS012_F_NekilnojamoTurtoMokescioIVPavirsiniuNuoteku" localSheetId="8">'Forma 12'!$M$35</definedName>
    <definedName name="VAS012_F_NekilnojamoTurtoMokescioVIIKitosVeiklos" localSheetId="8">'Forma 12'!$P$35</definedName>
    <definedName name="VAS012_F_NekilnojamoTurtoMokescioVIKitosReguliuojamos" localSheetId="8">'Forma 12'!$O$35</definedName>
    <definedName name="VAS012_F_NekilnojamoTurtoMokescioVISO" localSheetId="8">'Forma 12'!$D$35</definedName>
    <definedName name="VAS012_F_NekilnojamoTurtoMokescioVISOSVANDENTVARKOSSANAUDOS" localSheetId="8">'Forma 12'!$E$35</definedName>
    <definedName name="VAS012_F_NekilnojamoTurtoMokescioVNuotekuTransportavimas" localSheetId="8">'Forma 12'!$N$35</definedName>
    <definedName name="VAS012_F_PersonaloMokymoSanaudosIAtsiskaitomujuApskaitos" localSheetId="8">'Forma 12'!$F$38</definedName>
    <definedName name="VAS012_F_PersonaloMokymoSanaudosII1Gavyba" localSheetId="8">'Forma 12'!$G$38</definedName>
    <definedName name="VAS012_F_PersonaloMokymoSanaudosII2Ruosimas" localSheetId="8">'Forma 12'!$H$38</definedName>
    <definedName name="VAS012_F_PersonaloMokymoSanaudosII3Pristatymas" localSheetId="8">'Forma 12'!$I$38</definedName>
    <definedName name="VAS012_F_PersonaloMokymoSanaudosIII1surinkimas" localSheetId="8">'Forma 12'!$J$38</definedName>
    <definedName name="VAS012_F_PersonaloMokymoSanaudosIII2valymas" localSheetId="8">'Forma 12'!$K$38</definedName>
    <definedName name="VAS012_F_PersonaloMokymoSanaudosIII3nuotekuDumblo" localSheetId="8">'Forma 12'!$L$38</definedName>
    <definedName name="VAS012_F_PersonaloMokymoSanaudosIVPavirsiniuNuoteku" localSheetId="8">'Forma 12'!$M$38</definedName>
    <definedName name="VAS012_F_PersonaloMokymoSanaudosVIIKitosVeiklos" localSheetId="8">'Forma 12'!$P$38</definedName>
    <definedName name="VAS012_F_PersonaloMokymoSanaudosVIKitosReguliuojamos" localSheetId="8">'Forma 12'!$O$38</definedName>
    <definedName name="VAS012_F_PersonaloMokymoSanaudosVISO" localSheetId="8">'Forma 12'!$D$38</definedName>
    <definedName name="VAS012_F_PersonaloMokymoSanaudosVISOSVANDENTVARKOSSANAUDOS" localSheetId="8">'Forma 12'!$E$38</definedName>
    <definedName name="VAS012_F_PersonaloMokymoSanaudosVNuotekuTransportavimas" localSheetId="8">'Forma 12'!$N$38</definedName>
    <definedName name="VAS012_F_RemontoDarbuPagalIAtsiskaitomujuApskaitos" localSheetId="8">'Forma 12'!$F$18</definedName>
    <definedName name="VAS012_F_RemontoDarbuPagalII1Gavyba" localSheetId="8">'Forma 12'!$G$18</definedName>
    <definedName name="VAS012_F_RemontoDarbuPagalII2Ruosimas" localSheetId="8">'Forma 12'!$H$18</definedName>
    <definedName name="VAS012_F_RemontoDarbuPagalII3Pristatymas" localSheetId="8">'Forma 12'!$I$18</definedName>
    <definedName name="VAS012_F_RemontoDarbuPagalIII1surinkimas" localSheetId="8">'Forma 12'!$J$18</definedName>
    <definedName name="VAS012_F_RemontoDarbuPagalIII2valymas" localSheetId="8">'Forma 12'!$K$18</definedName>
    <definedName name="VAS012_F_RemontoDarbuPagalIII3nuotekuDumblo" localSheetId="8">'Forma 12'!$L$18</definedName>
    <definedName name="VAS012_F_RemontoDarbuPagalIVPavirsiniuNuoteku" localSheetId="8">'Forma 12'!$M$18</definedName>
    <definedName name="VAS012_F_RemontoDarbuPagalVIIKitosVeiklos" localSheetId="8">'Forma 12'!$P$18</definedName>
    <definedName name="VAS012_F_RemontoDarbuPagalVIKitosReguliuojamos" localSheetId="8">'Forma 12'!$O$18</definedName>
    <definedName name="VAS012_F_RemontoDarbuPagalVISO" localSheetId="8">'Forma 12'!$D$18</definedName>
    <definedName name="VAS012_F_RemontoDarbuPagalVISOSVANDENTVARKOSSANAUDOS" localSheetId="8">'Forma 12'!$E$18</definedName>
    <definedName name="VAS012_F_RemontoDarbuPagalVNuotekuTransportavimas" localSheetId="8">'Forma 12'!$N$18</definedName>
    <definedName name="VAS012_F_RinkodarosInformavimoVeiklosIAtsiskaitomujuApskaitos" localSheetId="8">'Forma 12'!$F$41</definedName>
    <definedName name="VAS012_F_RinkodarosInformavimoVeiklosII1Gavyba" localSheetId="8">'Forma 12'!$G$41</definedName>
    <definedName name="VAS012_F_RinkodarosInformavimoVeiklosII2Ruosimas" localSheetId="8">'Forma 12'!$H$41</definedName>
    <definedName name="VAS012_F_RinkodarosInformavimoVeiklosII3Pristatymas" localSheetId="8">'Forma 12'!$I$41</definedName>
    <definedName name="VAS012_F_RinkodarosInformavimoVeiklosIII1surinkimas" localSheetId="8">'Forma 12'!$J$41</definedName>
    <definedName name="VAS012_F_RinkodarosInformavimoVeiklosIII2valymas" localSheetId="8">'Forma 12'!$K$41</definedName>
    <definedName name="VAS012_F_RinkodarosInformavimoVeiklosIII3nuotekuDumblo" localSheetId="8">'Forma 12'!$L$41</definedName>
    <definedName name="VAS012_F_RinkodarosInformavimoVeiklosIVPavirsiniuNuoteku" localSheetId="8">'Forma 12'!$M$41</definedName>
    <definedName name="VAS012_F_RinkodarosInformavimoVeiklosVIIKitosVeiklos" localSheetId="8">'Forma 12'!$P$41</definedName>
    <definedName name="VAS012_F_RinkodarosInformavimoVeiklosVIKitosReguliuojamos" localSheetId="8">'Forma 12'!$O$41</definedName>
    <definedName name="VAS012_F_RinkodarosInformavimoVeiklosVISO" localSheetId="8">'Forma 12'!$D$41</definedName>
    <definedName name="VAS012_F_RinkodarosInformavimoVeiklosVISOSVANDENTVARKOSSANAUDOS" localSheetId="8">'Forma 12'!$E$41</definedName>
    <definedName name="VAS012_F_RinkodarosInformavimoVeiklosVNuotekuTransportavimas" localSheetId="8">'Forma 12'!$N$41</definedName>
    <definedName name="VAS012_F_SilumosEnergijosSanaudosIAtsiskaitomujuApskaitos" localSheetId="8">'Forma 12'!$F$29</definedName>
    <definedName name="VAS012_F_SilumosEnergijosSanaudosII1Gavyba" localSheetId="8">'Forma 12'!$G$29</definedName>
    <definedName name="VAS012_F_SilumosEnergijosSanaudosII2Ruosimas" localSheetId="8">'Forma 12'!$H$29</definedName>
    <definedName name="VAS012_F_SilumosEnergijosSanaudosII3Pristatymas" localSheetId="8">'Forma 12'!$I$29</definedName>
    <definedName name="VAS012_F_SilumosEnergijosSanaudosIII1surinkimas" localSheetId="8">'Forma 12'!$J$29</definedName>
    <definedName name="VAS012_F_SilumosEnergijosSanaudosIII2valymas" localSheetId="8">'Forma 12'!$K$29</definedName>
    <definedName name="VAS012_F_SilumosEnergijosSanaudosIII3nuotekuDumblo" localSheetId="8">'Forma 12'!$L$29</definedName>
    <definedName name="VAS012_F_SilumosEnergijosSanaudosIVPavirsiniuNuoteku" localSheetId="8">'Forma 12'!$M$29</definedName>
    <definedName name="VAS012_F_SilumosEnergijosSanaudosVIIKitosVeiklos" localSheetId="8">'Forma 12'!$P$29</definedName>
    <definedName name="VAS012_F_SilumosEnergijosSanaudosVIKitosReguliuojamos" localSheetId="8">'Forma 12'!$O$29</definedName>
    <definedName name="VAS012_F_SilumosEnergijosSanaudosVISO" localSheetId="8">'Forma 12'!$D$29</definedName>
    <definedName name="VAS012_F_SilumosEnergijosSanaudosVISOSVANDENTVARKOSSANAUDOS" localSheetId="8">'Forma 12'!$E$29</definedName>
    <definedName name="VAS012_F_SilumosEnergijosSanaudosVNuotekuTransportavimas" localSheetId="8">'Forma 12'!$N$29</definedName>
    <definedName name="VAS012_F_TeisiniuIrKonsultaciniuIAtsiskaitomujuApskaitos" localSheetId="8">'Forma 12'!$F$24</definedName>
    <definedName name="VAS012_F_TeisiniuIrKonsultaciniuII1Gavyba" localSheetId="8">'Forma 12'!$G$24</definedName>
    <definedName name="VAS012_F_TeisiniuIrKonsultaciniuII2Ruosimas" localSheetId="8">'Forma 12'!$H$24</definedName>
    <definedName name="VAS012_F_TeisiniuIrKonsultaciniuII3Pristatymas" localSheetId="8">'Forma 12'!$I$24</definedName>
    <definedName name="VAS012_F_TeisiniuIrKonsultaciniuIII1surinkimas" localSheetId="8">'Forma 12'!$J$24</definedName>
    <definedName name="VAS012_F_TeisiniuIrKonsultaciniuIII2valymas" localSheetId="8">'Forma 12'!$K$24</definedName>
    <definedName name="VAS012_F_TeisiniuIrKonsultaciniuIII3nuotekuDumblo" localSheetId="8">'Forma 12'!$L$24</definedName>
    <definedName name="VAS012_F_TeisiniuIrKonsultaciniuIVPavirsiniuNuoteku" localSheetId="8">'Forma 12'!$M$24</definedName>
    <definedName name="VAS012_F_TeisiniuIrKonsultaciniuVIIKitosVeiklos" localSheetId="8">'Forma 12'!$P$24</definedName>
    <definedName name="VAS012_F_TeisiniuIrKonsultaciniuVIKitosReguliuojamos" localSheetId="8">'Forma 12'!$O$24</definedName>
    <definedName name="VAS012_F_TeisiniuIrKonsultaciniuVISO" localSheetId="8">'Forma 12'!$D$24</definedName>
    <definedName name="VAS012_F_TeisiniuIrKonsultaciniuVISOSVANDENTVARKOSSANAUDOS" localSheetId="8">'Forma 12'!$E$24</definedName>
    <definedName name="VAS012_F_TeisiniuIrKonsultaciniuVNuotekuTransportavimas" localSheetId="8">'Forma 12'!$N$24</definedName>
    <definedName name="VAS012_F_TelekomunikacijuSanaudosIAtsiskaitomujuApskaitos" localSheetId="8">'Forma 12'!$F$23</definedName>
    <definedName name="VAS012_F_TelekomunikacijuSanaudosII1Gavyba" localSheetId="8">'Forma 12'!$G$23</definedName>
    <definedName name="VAS012_F_TelekomunikacijuSanaudosII2Ruosimas" localSheetId="8">'Forma 12'!$H$23</definedName>
    <definedName name="VAS012_F_TelekomunikacijuSanaudosII3Pristatymas" localSheetId="8">'Forma 12'!$I$23</definedName>
    <definedName name="VAS012_F_TelekomunikacijuSanaudosIII1surinkimas" localSheetId="8">'Forma 12'!$J$23</definedName>
    <definedName name="VAS012_F_TelekomunikacijuSanaudosIII2valymas" localSheetId="8">'Forma 12'!$K$23</definedName>
    <definedName name="VAS012_F_TelekomunikacijuSanaudosIII3nuotekuDumblo" localSheetId="8">'Forma 12'!$L$23</definedName>
    <definedName name="VAS012_F_TelekomunikacijuSanaudosIVPavirsiniuNuoteku" localSheetId="8">'Forma 12'!$M$23</definedName>
    <definedName name="VAS012_F_TelekomunikacijuSanaudosVIIKitosVeiklos" localSheetId="8">'Forma 12'!$P$23</definedName>
    <definedName name="VAS012_F_TelekomunikacijuSanaudosVIKitosReguliuojamos" localSheetId="8">'Forma 12'!$O$23</definedName>
    <definedName name="VAS012_F_TelekomunikacijuSanaudosVISO" localSheetId="8">'Forma 12'!$D$23</definedName>
    <definedName name="VAS012_F_TelekomunikacijuSanaudosVISOSVANDENTVARKOSSANAUDOS" localSheetId="8">'Forma 12'!$E$23</definedName>
    <definedName name="VAS012_F_TelekomunikacijuSanaudosVNuotekuTransportavimas" localSheetId="8">'Forma 12'!$N$23</definedName>
    <definedName name="VAS012_F_TiesioginiuIrNetiesioginiuIAtsiskaitomujuApskaitos" localSheetId="8">'Forma 12'!$F$43</definedName>
    <definedName name="VAS012_F_TiesioginiuIrNetiesioginiuII1Gavyba" localSheetId="8">'Forma 12'!$G$43</definedName>
    <definedName name="VAS012_F_TiesioginiuIrNetiesioginiuII2Ruosimas" localSheetId="8">'Forma 12'!$H$43</definedName>
    <definedName name="VAS012_F_TiesioginiuIrNetiesioginiuII3Pristatymas" localSheetId="8">'Forma 12'!$I$43</definedName>
    <definedName name="VAS012_F_TiesioginiuIrNetiesioginiuIII1surinkimas" localSheetId="8">'Forma 12'!$J$43</definedName>
    <definedName name="VAS012_F_TiesioginiuIrNetiesioginiuIII2valymas" localSheetId="8">'Forma 12'!$K$43</definedName>
    <definedName name="VAS012_F_TiesioginiuIrNetiesioginiuIII3nuotekuDumblo" localSheetId="8">'Forma 12'!$L$43</definedName>
    <definedName name="VAS012_F_TiesioginiuIrNetiesioginiuIVPavirsiniuNuoteku" localSheetId="8">'Forma 12'!$M$43</definedName>
    <definedName name="VAS012_F_TiesioginiuIrNetiesioginiuVIIKitosVeiklos" localSheetId="8">'Forma 12'!$P$43</definedName>
    <definedName name="VAS012_F_TiesioginiuIrNetiesioginiuVIKitosReguliuojamos" localSheetId="8">'Forma 12'!$O$43</definedName>
    <definedName name="VAS012_F_TiesioginiuIrNetiesioginiuVISO" localSheetId="8">'Forma 12'!$D$43</definedName>
    <definedName name="VAS012_F_TiesioginiuIrNetiesioginiuVISOSVANDENTVARKOSSANAUDOS" localSheetId="8">'Forma 12'!$E$43</definedName>
    <definedName name="VAS012_F_TiesioginiuIrNetiesioginiuVNuotekuTransportavimas" localSheetId="8">'Forma 12'!$N$43</definedName>
    <definedName name="VAS012_F_TransportoPaslauguPagalIAtsiskaitomujuApskaitos" localSheetId="8">'Forma 12'!$F$19</definedName>
    <definedName name="VAS012_F_TransportoPaslauguPagalII1Gavyba" localSheetId="8">'Forma 12'!$G$19</definedName>
    <definedName name="VAS012_F_TransportoPaslauguPagalII2Ruosimas" localSheetId="8">'Forma 12'!$H$19</definedName>
    <definedName name="VAS012_F_TransportoPaslauguPagalII3Pristatymas" localSheetId="8">'Forma 12'!$I$19</definedName>
    <definedName name="VAS012_F_TransportoPaslauguPagalIII1surinkimas" localSheetId="8">'Forma 12'!$J$19</definedName>
    <definedName name="VAS012_F_TransportoPaslauguPagalIII2valymas" localSheetId="8">'Forma 12'!$K$19</definedName>
    <definedName name="VAS012_F_TransportoPaslauguPagalIII3nuotekuDumblo" localSheetId="8">'Forma 12'!$L$19</definedName>
    <definedName name="VAS012_F_TransportoPaslauguPagalIVPavirsiniuNuoteku" localSheetId="8">'Forma 12'!$M$19</definedName>
    <definedName name="VAS012_F_TransportoPaslauguPagalVIIKitosVeiklos" localSheetId="8">'Forma 12'!$P$19</definedName>
    <definedName name="VAS012_F_TransportoPaslauguPagalVIKitosReguliuojamos" localSheetId="8">'Forma 12'!$O$19</definedName>
    <definedName name="VAS012_F_TransportoPaslauguPagalVISO" localSheetId="8">'Forma 12'!$D$19</definedName>
    <definedName name="VAS012_F_TransportoPaslauguPagalVISOSVANDENTVARKOSSANAUDOS" localSheetId="8">'Forma 12'!$E$19</definedName>
    <definedName name="VAS012_F_TransportoPaslauguPagalVNuotekuTransportavimas" localSheetId="8">'Forma 12'!$N$19</definedName>
    <definedName name="VAS012_F_TurtoNuomosSanaudosIAtsiskaitomujuApskaitos" localSheetId="8">'Forma 12'!$F$20</definedName>
    <definedName name="VAS012_F_TurtoNuomosSanaudosII1Gavyba" localSheetId="8">'Forma 12'!$G$20</definedName>
    <definedName name="VAS012_F_TurtoNuomosSanaudosII2Ruosimas" localSheetId="8">'Forma 12'!$H$20</definedName>
    <definedName name="VAS012_F_TurtoNuomosSanaudosII3Pristatymas" localSheetId="8">'Forma 12'!$I$20</definedName>
    <definedName name="VAS012_F_TurtoNuomosSanaudosIII1surinkimas" localSheetId="8">'Forma 12'!$J$20</definedName>
    <definedName name="VAS012_F_TurtoNuomosSanaudosIII2valymas" localSheetId="8">'Forma 12'!$K$20</definedName>
    <definedName name="VAS012_F_TurtoNuomosSanaudosIII3nuotekuDumblo" localSheetId="8">'Forma 12'!$L$20</definedName>
    <definedName name="VAS012_F_TurtoNuomosSanaudosIVPavirsiniuNuoteku" localSheetId="8">'Forma 12'!$M$20</definedName>
    <definedName name="VAS012_F_TurtoNuomosSanaudosVIIKitosVeiklos" localSheetId="8">'Forma 12'!$P$20</definedName>
    <definedName name="VAS012_F_TurtoNuomosSanaudosVIKitosReguliuojamos" localSheetId="8">'Forma 12'!$O$20</definedName>
    <definedName name="VAS012_F_TurtoNuomosSanaudosVISO" localSheetId="8">'Forma 12'!$D$20</definedName>
    <definedName name="VAS012_F_TurtoNuomosSanaudosVISOSVANDENTVARKOSSANAUDOS" localSheetId="8">'Forma 12'!$E$20</definedName>
    <definedName name="VAS012_F_TurtoNuomosSanaudosVNuotekuTransportavimas" localSheetId="8">'Forma 12'!$N$20</definedName>
    <definedName name="VAS012_F_ZemesNuomosMokescioIAtsiskaitomujuApskaitos" localSheetId="8">'Forma 12'!$F$34</definedName>
    <definedName name="VAS012_F_ZemesNuomosMokescioII1Gavyba" localSheetId="8">'Forma 12'!$G$34</definedName>
    <definedName name="VAS012_F_ZemesNuomosMokescioII2Ruosimas" localSheetId="8">'Forma 12'!$H$34</definedName>
    <definedName name="VAS012_F_ZemesNuomosMokescioII3Pristatymas" localSheetId="8">'Forma 12'!$I$34</definedName>
    <definedName name="VAS012_F_ZemesNuomosMokescioIII1surinkimas" localSheetId="8">'Forma 12'!$J$34</definedName>
    <definedName name="VAS012_F_ZemesNuomosMokescioIII2valymas" localSheetId="8">'Forma 12'!$K$34</definedName>
    <definedName name="VAS012_F_ZemesNuomosMokescioIII3nuotekuDumblo" localSheetId="8">'Forma 12'!$L$34</definedName>
    <definedName name="VAS012_F_ZemesNuomosMokescioIVPavirsiniuNuoteku" localSheetId="8">'Forma 12'!$M$34</definedName>
    <definedName name="VAS012_F_ZemesNuomosMokescioVIIKitosVeiklos" localSheetId="8">'Forma 12'!$P$34</definedName>
    <definedName name="VAS012_F_ZemesNuomosMokescioVIKitosReguliuojamos" localSheetId="8">'Forma 12'!$O$34</definedName>
    <definedName name="VAS012_F_ZemesNuomosMokescioVISO" localSheetId="8">'Forma 12'!$D$34</definedName>
    <definedName name="VAS012_F_ZemesNuomosMokescioVISOSVANDENTVARKOSSANAUDOS" localSheetId="8">'Forma 12'!$E$34</definedName>
    <definedName name="VAS012_F_ZemesNuomosMokescioVNuotekuTransportavimas" localSheetId="8">'Forma 12'!$N$34</definedName>
    <definedName name="VAS013_D_20M" localSheetId="9">'Forma 13'!$C$9</definedName>
    <definedName name="VAS013_D_AbejotinuIrBeviltisku" localSheetId="9">'Forma 13'!$B$24</definedName>
    <definedName name="VAS013_D_AdministracineseIrNetiesioginese" localSheetId="9">'Forma 13'!$B$47</definedName>
    <definedName name="VAS013_D_APTARNAVIMOREMONTODARBAI" localSheetId="9">'Forma 13'!$B$90</definedName>
    <definedName name="VAS013_D_AtsiskaitomujuGeriamojoVandensApmokejimo" localSheetId="9">'Forma 13'!$B$134</definedName>
    <definedName name="VAS013_D_AtsiskaitomujuGeriamojoVandensAptarnavimo" localSheetId="9">'Forma 13'!$B$98</definedName>
    <definedName name="VAS013_D_AtsiskaitomujuGeriamojoVandensAtsiskaitymai" localSheetId="9">'Forma 13'!$B$146</definedName>
    <definedName name="VAS013_D_ATSISKAITOMUJUGERIAMOJOVANDENSDarbo" localSheetId="9">'Forma 13'!$B$122</definedName>
    <definedName name="VAS013_D_AtsiskaitomujuGeriamojoVandensDraudimo" localSheetId="9">'Forma 13'!$B$240</definedName>
    <definedName name="VAS013_D_AtsiskaitomujuGeriamojoVandensEinamojo" localSheetId="9">'Forma 13'!$B$86</definedName>
    <definedName name="VAS013_D_AtsiskaitomujuGeriamojoVandensElektros" localSheetId="9">'Forma 13'!$B$194</definedName>
    <definedName name="VAS013_D_AtsiskaitomujuGeriamojoVandensKitos" localSheetId="9">'Forma 13'!$B$182</definedName>
    <definedName name="VAS013_D_AtsiskaitomujuGeriamojoVandensKitosIslaidos" localSheetId="9">'Forma 13'!$B$279</definedName>
    <definedName name="VAS013_D_AtsiskaitomujuGeriamojoVandensKitosPaslaugos" localSheetId="9">'Forma 13'!$B$252</definedName>
    <definedName name="VAS013_D_AtsiskaitomujuGeriamojoVandensKuro" localSheetId="9">'Forma 13'!$B$212</definedName>
    <definedName name="VAS013_D_AtsiskaitomujuGeriamojoVandensMokesciu" localSheetId="9">'Forma 13'!$B$291</definedName>
    <definedName name="VAS013_D_AtsiskaitomujuGeriamojoVandensNusidevejimo" localSheetId="9">'Forma 13'!$B$74</definedName>
    <definedName name="VAS013_D_AtsiskaitomujuGeriamojoVandensPerkamos" localSheetId="9">'Forma 13'!$B$269</definedName>
    <definedName name="VAS013_D_AtsiskaitomujuGeriamojoVandensSilumos" localSheetId="9">'Forma 13'!$B$170</definedName>
    <definedName name="VAS013_D_ATSISKAITOMUJUGERIAMOJOVANDENSTiesiogines" localSheetId="9">'Forma 13'!$B$19</definedName>
    <definedName name="VAS013_D_AtsiskaitomujuGeriamojoVandensTransporto" localSheetId="9">'Forma 13'!$B$224</definedName>
    <definedName name="VAS013_D_ATSISKAITOMUJUGERIAMOJOVANDENSTurto" localSheetId="9">'Forma 13'!$B$62</definedName>
    <definedName name="VAS013_D_AtsiskaitomujuGeriamojoVandensVandentvarkos" localSheetId="9">'Forma 13'!$B$110</definedName>
    <definedName name="VAS013_D_ATSKAITYMAISOCIALINIAMDRAUDIMUI" localSheetId="9">'Forma 13'!$B$138</definedName>
    <definedName name="VAS013_D_BauduIrDelspinigiu" localSheetId="9">'Forma 13'!$B$25</definedName>
    <definedName name="VAS013_D_BENDROSIOSADMINISTRACINESSANAUDOS" localSheetId="9">'Forma 13'!$B$22</definedName>
    <definedName name="VAS013_D_BendrosioseSanaudoseApmokejimo" localSheetId="9">'Forma 13'!$B$137</definedName>
    <definedName name="VAS013_D_BendrosioseSanaudoseAptarnavimo" localSheetId="9">'Forma 13'!$B$101</definedName>
    <definedName name="VAS013_D_BendrosioseSanaudoseAtsiskaitymai" localSheetId="9">'Forma 13'!$B$149</definedName>
    <definedName name="VAS013_D_BendrosioseSanaudoseDraudimo" localSheetId="9">'Forma 13'!$B$243</definedName>
    <definedName name="VAS013_D_BendrosioseSanaudoseEinamojo" localSheetId="9">'Forma 13'!$B$89</definedName>
    <definedName name="VAS013_D_BendrosioseSanaudoseElektros" localSheetId="9">'Forma 13'!$B$197</definedName>
    <definedName name="VAS013_D_BendrosioseSanaudoseImokos" localSheetId="9">'Forma 13'!$B$161</definedName>
    <definedName name="VAS013_D_BendrosioseSanaudoseKitos" localSheetId="9">'Forma 13'!$B$185</definedName>
    <definedName name="VAS013_D_BendrosioseSanaudoseKitosIslaidos" localSheetId="9">'Forma 13'!$B$282</definedName>
    <definedName name="VAS013_D_BendrosioseSanaudoseKitosPaslaugos" localSheetId="9">'Forma 13'!$B$255</definedName>
    <definedName name="VAS013_D_BendrosioseSanaudoseKuro" localSheetId="9">'Forma 13'!$B$215</definedName>
    <definedName name="VAS013_D_BendrosioseSanaudoseMokesciu" localSheetId="9">'Forma 13'!$B$294</definedName>
    <definedName name="VAS013_D_BendrosioseSanaudoseNusidevejimo" localSheetId="9">'Forma 13'!$B$77</definedName>
    <definedName name="VAS013_D_BendrosioseSanaudoseSilumos" localSheetId="9">'Forma 13'!$B$173</definedName>
    <definedName name="VAS013_D_BendrosioseSanaudoseTransporto" localSheetId="9">'Forma 13'!$B$227</definedName>
    <definedName name="VAS013_D_BendrosioseSanaudoseVandentvarkos" localSheetId="9">'Forma 13'!$B$113</definedName>
    <definedName name="VAS013_D_BENDROSIOSVEIKLOSSANAUDOSDarbo" localSheetId="9">'Forma 13'!$B$125</definedName>
    <definedName name="VAS013_D_BENDROSIOSVEIKLOSSANAUDOSTurto" localSheetId="9">'Forma 13'!$B$65</definedName>
    <definedName name="VAS013_D_DARBOAPMOKEJIMOSANAUDOS" localSheetId="9">'Forma 13'!$B$126</definedName>
    <definedName name="VAS013_D_DARBOSANAUDOS" localSheetId="9">'Forma 13'!$B$114</definedName>
    <definedName name="VAS013_D_DRAUDIMOPASLAUGOS" localSheetId="9">'Forma 13'!$B$232</definedName>
    <definedName name="VAS013_D_EINAMOJOREMONTOIR" localSheetId="9">'Forma 13'!$B$78</definedName>
    <definedName name="VAS013_D_ELEKTROSENERGIJOSSANAUDOS" localSheetId="9">'Forma 13'!$B$186</definedName>
    <definedName name="VAS013_D_GeriamojoVandensGavybos" localSheetId="9">'Forma 13'!$B$217</definedName>
    <definedName name="VAS013_D_GeriamojoVandensPristatymoApmokejimo" localSheetId="9">'Forma 13'!$B$129</definedName>
    <definedName name="VAS013_D_GeriamojoVandensPristatymoAptarnavimo" localSheetId="9">'Forma 13'!$B$93</definedName>
    <definedName name="VAS013_D_GeriamojoVandensPristatymoAtsiskaitymai" localSheetId="9">'Forma 13'!$B$141</definedName>
    <definedName name="VAS013_D_GERIAMOJOVANDENSPRISTATYMODarbo" localSheetId="9">'Forma 13'!$B$117</definedName>
    <definedName name="VAS013_D_GeriamojoVandensPristatymoDraudimo" localSheetId="9">'Forma 13'!$B$235</definedName>
    <definedName name="VAS013_D_GeriamojoVandensPristatymoEinamojo" localSheetId="9">'Forma 13'!$B$81</definedName>
    <definedName name="VAS013_D_GeriamojoVandensPristatymoElektros" localSheetId="9">'Forma 13'!$B$189</definedName>
    <definedName name="VAS013_D_GeriamojoVandensPristatymoImokos" localSheetId="9">'Forma 13'!$B$153</definedName>
    <definedName name="VAS013_D_GeriamojoVandensPristatymoKitos" localSheetId="9">'Forma 13'!$B$177</definedName>
    <definedName name="VAS013_D_GeriamojoVandensPristatymoKitosIslaidos" localSheetId="9">'Forma 13'!$B$274</definedName>
    <definedName name="VAS013_D_GeriamojoVandensPristatymoKitosPaslaugos" localSheetId="9">'Forma 13'!$B$247</definedName>
    <definedName name="VAS013_D_GeriamojoVandensPristatymoMokesciu" localSheetId="9">'Forma 13'!$B$286</definedName>
    <definedName name="VAS013_D_GeriamojoVandensPristatymoNusidevejimo" localSheetId="9">'Forma 13'!$B$69</definedName>
    <definedName name="VAS013_D_GeriamojoVandensPristatymoPerkamos" localSheetId="9">'Forma 13'!$B$264</definedName>
    <definedName name="VAS013_D_GeriamojoVandensPristatymoSilumos" localSheetId="9">'Forma 13'!$B$165</definedName>
    <definedName name="VAS013_D_GERIAMOJOVANDENSPRISTATYMOTurto" localSheetId="9">'Forma 13'!$B$57</definedName>
    <definedName name="VAS013_D_GeriamojoVandensPristatymoVandentvarkos" localSheetId="9">'Forma 13'!$B$105</definedName>
    <definedName name="VAS013_D_GeriamojoVandensRuosimo" localSheetId="9">'Forma 13'!$B$218</definedName>
    <definedName name="VAS013_D_GeriamojoVandensRuosimoApmokejimo" localSheetId="9">'Forma 13'!$B$128</definedName>
    <definedName name="VAS013_D_GeriamojoVandensRuosimoAptarnavimo" localSheetId="9">'Forma 13'!$B$92</definedName>
    <definedName name="VAS013_D_GeriamojoVandensRuosimoAtsiskaitymai" localSheetId="9">'Forma 13'!$B$140</definedName>
    <definedName name="VAS013_D_GERIAMOJOVANDENSRUOSIMODarbo" localSheetId="9">'Forma 13'!$B$116</definedName>
    <definedName name="VAS013_D_GeriamojoVandensRuosimoDraudimo" localSheetId="9">'Forma 13'!$B$234</definedName>
    <definedName name="VAS013_D_GeriamojoVandensRuosimoEinamojo" localSheetId="9">'Forma 13'!$B$80</definedName>
    <definedName name="VAS013_D_GeriamojoVandensRuosimoElektros" localSheetId="9">'Forma 13'!$B$188</definedName>
    <definedName name="VAS013_D_GeriamojoVandensRuosimoImokos" localSheetId="9">'Forma 13'!$B$152</definedName>
    <definedName name="VAS013_D_GeriamojoVandensRuosimoKitos" localSheetId="9">'Forma 13'!$B$176</definedName>
    <definedName name="VAS013_D_GeriamojoVandensRuosimoKitosIslaidos" localSheetId="9">'Forma 13'!$B$273</definedName>
    <definedName name="VAS013_D_GeriamojoVandensRuosimoKitosPaslaugos" localSheetId="9">'Forma 13'!$B$246</definedName>
    <definedName name="VAS013_D_GeriamojoVandensRuosimoMokesciu" localSheetId="9">'Forma 13'!$B$285</definedName>
    <definedName name="VAS013_D_GeriamojoVandensRuosimoNusidevejimo" localSheetId="9">'Forma 13'!$B$68</definedName>
    <definedName name="VAS013_D_GeriamojoVandensRuosimoPalukanu" localSheetId="9">'Forma 13'!$B$41</definedName>
    <definedName name="VAS013_D_GeriamojoVandensRuosimoPerkamos" localSheetId="9">'Forma 13'!$B$263</definedName>
    <definedName name="VAS013_D_GeriamojoVandensRuosimoSanaudoseE2" localSheetId="9">'Forma 13'!$B$206</definedName>
    <definedName name="VAS013_D_GeriamojoVandensRuosimoSilumos" localSheetId="9">'Forma 13'!$B$164</definedName>
    <definedName name="VAS013_D_GERIAMOJOVANDENSRUOSIMOTiesiogines" localSheetId="9">'Forma 13'!$B$13</definedName>
    <definedName name="VAS013_D_GERiAMOJOVANDENSRUOSIMOTurto" localSheetId="9">'Forma 13'!$B$56</definedName>
    <definedName name="VAS013_D_GeriamojoVandensRuosimoVandentvarkos" localSheetId="9">'Forma 13'!$B$104</definedName>
    <definedName name="VAS013_D_GeriamojoVandensTiekimoPalukanu" localSheetId="9">'Forma 13'!$B$42</definedName>
    <definedName name="VAS013_D_GERIAMOVANDENSPRISTATYMOTiesiogines" localSheetId="9">'Forma 13'!$B$14</definedName>
    <definedName name="VAS013_D_GyventojuImokuAdministravimo" localSheetId="9">'Forma 13'!$B$259</definedName>
    <definedName name="VAS013_D_ILGALAIKIOTURTONUSIDEVEJIMO" localSheetId="9">'Forma 13'!$B$66</definedName>
    <definedName name="VAS013_D_IMOKOSIGARANTINI" localSheetId="9">'Forma 13'!$B$150</definedName>
    <definedName name="VAS013_D_IsSioSkaiciaus" localSheetId="9">'Forma 13'!$B$205</definedName>
    <definedName name="VAS013_D_IsSioSkaiciausApmokejimo" localSheetId="9">'Forma 13'!$B$127</definedName>
    <definedName name="VAS013_D_IsSioSkaiciausAptarnavimo" localSheetId="9">'Forma 13'!$B$91</definedName>
    <definedName name="VAS013_D_IsSioSkaiciausAtsiskaitymai" localSheetId="9">'Forma 13'!$B$139</definedName>
    <definedName name="VAS013_D_IsSioSkaiciausBankuPaslaugos" localSheetId="9">'Forma 13'!$B$256</definedName>
    <definedName name="VAS013_D_IsSioSkaiciausDarbo" localSheetId="9">'Forma 13'!$B$115</definedName>
    <definedName name="VAS013_D_IsSioSkaiciausDraudimo" localSheetId="9">'Forma 13'!$B$233</definedName>
    <definedName name="VAS013_D_IsSioSkaiciausEinamojo" localSheetId="9">'Forma 13'!$B$79</definedName>
    <definedName name="VAS013_D_IsSioSkaiciausElektros" localSheetId="9">'Forma 13'!$B$187</definedName>
    <definedName name="VAS013_D_IsSioSkaiciausImokos" localSheetId="9">'Forma 13'!$B$151</definedName>
    <definedName name="VAS013_D_IsSioSkaiciausKitos" localSheetId="9">'Forma 13'!$B$175</definedName>
    <definedName name="VAS013_D_IsSioSkaiciausKitosIslaidos" localSheetId="9">'Forma 13'!$B$272</definedName>
    <definedName name="VAS013_D_IsSioSkaiciausKitosPaslaugos" localSheetId="9">'Forma 13'!$B$245</definedName>
    <definedName name="VAS013_D_IsSioSkaiciausKuro" localSheetId="9">'Forma 13'!$B$207</definedName>
    <definedName name="VAS013_D_IsSioSkaiciausLabaratoriju" localSheetId="9">'Forma 13'!$B$229</definedName>
    <definedName name="VAS013_D_IsSioSkaiciausMokesciu" localSheetId="9">'Forma 13'!$B$284</definedName>
    <definedName name="VAS013_D_IsSioSkaiciausNusidevejimo" localSheetId="9">'Forma 13'!$B$67</definedName>
    <definedName name="VAS013_D_IsSioSkaiciausPalukanu" localSheetId="9">'Forma 13'!$B$40</definedName>
    <definedName name="VAS013_D_IsSioSkaiciausPerkamos" localSheetId="9">'Forma 13'!$B$262</definedName>
    <definedName name="VAS013_D_IsSioSkaiciausSilumos" localSheetId="9">'Forma 13'!$B$163</definedName>
    <definedName name="VAS013_D_IsSioSkaiciausTechnologinisKuras" localSheetId="9">'Forma 13'!$B$202</definedName>
    <definedName name="VAS013_D_IsSioSkaiciausTechnologiniu" localSheetId="9">'Forma 13'!$B$199</definedName>
    <definedName name="VAS013_D_IsSioSkaiciausTiesiogines" localSheetId="9">'Forma 13'!$B$12</definedName>
    <definedName name="VAS013_D_IsSioSkaiciausTransporto" localSheetId="9">'Forma 13'!$B$219</definedName>
    <definedName name="VAS013_D_IsSioSkaiciausTurto" localSheetId="9">'Forma 13'!$B$55</definedName>
    <definedName name="VAS013_D_IsSioSkaiciausVandentvarkos" localSheetId="9">'Forma 13'!$B$103</definedName>
    <definedName name="VAS013_D_KITOSDARBOmokymo" localSheetId="9">'Forma 13'!$B$174</definedName>
    <definedName name="VAS013_D_KitosFinansinesinvesticinesVeiklos" localSheetId="9">'Forma 13'!$B$50</definedName>
    <definedName name="VAS013_D_KITOSISLAIDOS" localSheetId="9">'Forma 13'!$B$271</definedName>
    <definedName name="VAS013_D_KitosNepaskirstytinosSanaudos" localSheetId="9">'Forma 13'!$B$51</definedName>
    <definedName name="VAS013_D_KITOSPASLAUGOS" localSheetId="9">'Forma 13'!$B$244</definedName>
    <definedName name="VAS013_D_KitosPaslaugosKitosPaslaugos" localSheetId="9">'Forma 13'!$B$260</definedName>
    <definedName name="VAS013_D_KitosReguliuojamosVeiklosNetiesiogines" localSheetId="9">'Forma 13'!$B$49</definedName>
    <definedName name="VAS013_D_KitosReguliuojamosVeiklosTiesiogines" localSheetId="9">'Forma 13'!$B$48</definedName>
    <definedName name="VAS013_D_KUROSANAUDOS" localSheetId="9">'Forma 13'!$B$204</definedName>
    <definedName name="VAS013_D_LABORATORIJUPASLAUGOS" localSheetId="9">'Forma 13'!$B$228</definedName>
    <definedName name="VAS013_D_LikviduotoNurasytoEsancio" localSheetId="9">'Forma 13'!$B$33</definedName>
    <definedName name="VAS013_D_MOKESCIUSANAUDOS" localSheetId="9">'Forma 13'!$B$283</definedName>
    <definedName name="VAS013_D_MokymuDalyviuMaitinimo" localSheetId="9">'Forma 13'!$B$31</definedName>
    <definedName name="VAS013_D_NarystesStojamujuImoku" localSheetId="9">'Forma 13'!$B$28</definedName>
    <definedName name="VAS013_D_NebaigtosStatybosIlgalaikio" localSheetId="9">'Forma 13'!$B$34</definedName>
    <definedName name="VAS013_D_NEPASKIRSTYTINOSSANAUDOS" localSheetId="9">'Forma 13'!$B$23</definedName>
    <definedName name="VAS013_D_NetiesiogineseSanaudose" localSheetId="9">'Forma 13'!$B$293</definedName>
    <definedName name="VAS013_D_NetiesiogineseSanaudoseApmokejimo" localSheetId="9">'Forma 13'!$B$136</definedName>
    <definedName name="VAS013_D_NetiesiogineseSanaudoseAptarnavimo" localSheetId="9">'Forma 13'!$B$100</definedName>
    <definedName name="VAS013_D_NetiesiogineseSanaudoseAtsiskaitymai" localSheetId="9">'Forma 13'!$B$148</definedName>
    <definedName name="VAS013_D_NetiesiogineseSanaudoseDraudimo" localSheetId="9">'Forma 13'!$B$242</definedName>
    <definedName name="VAS013_D_NetiesiogineseSanaudoseEinamojo" localSheetId="9">'Forma 13'!$B$88</definedName>
    <definedName name="VAS013_D_NetiesiogineseSanaudoseElektros" localSheetId="9">'Forma 13'!$B$196</definedName>
    <definedName name="VAS013_D_NetiesiogineseSanaudoseImokos" localSheetId="9">'Forma 13'!$B$160</definedName>
    <definedName name="VAS013_D_NetiesiogineseSanaudoseKitos" localSheetId="9">'Forma 13'!$B$184</definedName>
    <definedName name="VAS013_D_NetiesiogineseSanaudoseKitosIslaidos" localSheetId="9">'Forma 13'!$B$281</definedName>
    <definedName name="VAS013_D_NetiesiogineseSanaudoseKitosPaslaugos" localSheetId="9">'Forma 13'!$B$254</definedName>
    <definedName name="VAS013_D_NetiesiogineseSanaudoseKuro" localSheetId="9">'Forma 13'!$B$214</definedName>
    <definedName name="VAS013_D_NetiesiogineseSanaudoseNusidevejimo" localSheetId="9">'Forma 13'!$B$76</definedName>
    <definedName name="VAS013_D_NetiesiogineseSanaudoseSilumos" localSheetId="9">'Forma 13'!$B$172</definedName>
    <definedName name="VAS013_D_NetiesiogineseSanaudoseTransporto" localSheetId="9">'Forma 13'!$B$226</definedName>
    <definedName name="VAS013_D_NetiesiogineseSanaudoseVandentvarkos" localSheetId="9">'Forma 13'!$B$112</definedName>
    <definedName name="VAS013_D_NETIESIOGINESSANAUDOSDarbo" localSheetId="9">'Forma 13'!$B$124</definedName>
    <definedName name="VAS013_D_NETIESIOGINESSANAUDOSTurto" localSheetId="9">'Forma 13'!$B$64</definedName>
    <definedName name="VAS013_D_NETIESIOGINESVEIKLOSSANAUDOS" localSheetId="9">'Forma 13'!$B$21</definedName>
    <definedName name="VAS013_D_NuotekuDumbloTvarkymoApmokejimo" localSheetId="9">'Forma 13'!$B$132</definedName>
    <definedName name="VAS013_D_NuotekuDumbloTvarkymoAptarnavimo" localSheetId="9">'Forma 13'!$B$96</definedName>
    <definedName name="VAS013_D_NuotekuDumbloTvarkymoAtsiskaitymai" localSheetId="9">'Forma 13'!$B$144</definedName>
    <definedName name="VAS013_D_NUOTEKUDUMBLOTVARKYMODarbo" localSheetId="9">'Forma 13'!$B$120</definedName>
    <definedName name="VAS013_D_NuotekuDumbloTvarkymoDraudimo" localSheetId="9">'Forma 13'!$B$238</definedName>
    <definedName name="VAS013_D_NuotekuDumbloTvarkymoEinamojo" localSheetId="9">'Forma 13'!$B$84</definedName>
    <definedName name="VAS013_D_NuotekuDumbloTvarkymoElektros" localSheetId="9">'Forma 13'!$B$192</definedName>
    <definedName name="VAS013_D_NuotekuDumbloTvarkymoImokos" localSheetId="9">'Forma 13'!$B$156</definedName>
    <definedName name="VAS013_D_NuotekuDumbloTvarkymoKitos" localSheetId="9">'Forma 13'!$B$180</definedName>
    <definedName name="VAS013_D_NuotekuDumbloTvarkymoKitosIslaidos" localSheetId="9">'Forma 13'!$B$277</definedName>
    <definedName name="VAS013_D_NuotekuDumbloTvarkymoKitosPaslaugos" localSheetId="9">'Forma 13'!$B$250</definedName>
    <definedName name="VAS013_D_NuotekuDumbloTvarkymoKuro" localSheetId="9">'Forma 13'!$B$210</definedName>
    <definedName name="VAS013_D_NuotekuDumbloTvarkymoMokesciu" localSheetId="9">'Forma 13'!$B$289</definedName>
    <definedName name="VAS013_D_NuotekuDumbloTvarkymoNusidevejimo" localSheetId="9">'Forma 13'!$B$72</definedName>
    <definedName name="VAS013_D_NuotekuDumbloTvarkymoPalukanu" localSheetId="9">'Forma 13'!$B$45</definedName>
    <definedName name="VAS013_D_NuotekuDumbloTvarkymoPerkamos" localSheetId="9">'Forma 13'!$B$267</definedName>
    <definedName name="VAS013_D_NuotekuDumbloTvarkymoSilumos" localSheetId="9">'Forma 13'!$B$168</definedName>
    <definedName name="VAS013_D_NuotekuDumbloTvarkymoTechnologiniu" localSheetId="9">'Forma 13'!$B$201</definedName>
    <definedName name="VAS013_D_NUOTEKUDUMBLOTVARKYMOTiesiogines" localSheetId="9">'Forma 13'!$B$17</definedName>
    <definedName name="VAS013_D_NuotekuDumbloTvarkymoTransporto" localSheetId="9">'Forma 13'!$B$222</definedName>
    <definedName name="VAS013_D_NUOTEKUDUMBLOTVARKYMOTurto" localSheetId="9">'Forma 13'!$B$60</definedName>
    <definedName name="VAS013_D_NuotekuDumbloTvarkymoVandentvarkos" localSheetId="9">'Forma 13'!$B$108</definedName>
    <definedName name="VAS013_D_NUOTEKUSURINKIMOSANAUDOSDarbo" localSheetId="9">'Forma 13'!$B$118</definedName>
    <definedName name="VAS013_D_NuotekuSurinkimoSanaudoseApmokejimo" localSheetId="9">'Forma 13'!$B$130</definedName>
    <definedName name="VAS013_D_NuotekuSurinkimoSanaudoseAptarnavimo" localSheetId="9">'Forma 13'!$B$94</definedName>
    <definedName name="VAS013_D_NuotekuSurinkimoSanaudoseAtsiskaitymai" localSheetId="9">'Forma 13'!$B$142</definedName>
    <definedName name="VAS013_D_NuotekuSurinkimoSanaudoseDraudimo" localSheetId="9">'Forma 13'!$B$236</definedName>
    <definedName name="VAS013_D_NuotekuSurinkimoSanaudoseEinamojo" localSheetId="9">'Forma 13'!$B$82</definedName>
    <definedName name="VAS013_D_NuotekuSurinkimoSanaudoseElektros" localSheetId="9">'Forma 13'!$B$190</definedName>
    <definedName name="VAS013_D_NuotekuSurinkimoSanaudoseImokos" localSheetId="9">'Forma 13'!$B$154</definedName>
    <definedName name="VAS013_D_NuotekuSurinkimoSanaudoseKitos" localSheetId="9">'Forma 13'!$B$178</definedName>
    <definedName name="VAS013_D_NuotekuSurinkimoSanaudoseKitosIslaidos" localSheetId="9">'Forma 13'!$B$275</definedName>
    <definedName name="VAS013_D_NuotekuSurinkimoSanaudoseKitosPaslaugos" localSheetId="9">'Forma 13'!$B$248</definedName>
    <definedName name="VAS013_D_NuotekuSurinkimoSanaudoseKuro" localSheetId="9">'Forma 13'!$B$208</definedName>
    <definedName name="VAS013_D_NuotekuSurinkimoSanaudoseMokesciu" localSheetId="9">'Forma 13'!$B$287</definedName>
    <definedName name="VAS013_D_NuotekuSurinkimoSanaudoseNusidevejimo" localSheetId="9">'Forma 13'!$B$70</definedName>
    <definedName name="VAS013_D_NuotekuSurinkimoSanaudosePalukanu" localSheetId="9">'Forma 13'!$B$43</definedName>
    <definedName name="VAS013_D_NuotekuSurinkimoSanaudosePerkamos" localSheetId="9">'Forma 13'!$B$265</definedName>
    <definedName name="VAS013_D_NuotekuSurinkimoSanaudoseSilumos" localSheetId="9">'Forma 13'!$B$166</definedName>
    <definedName name="VAS013_D_NuotekuSurinkimoSanaudoseTransporto" localSheetId="9">'Forma 13'!$B$220</definedName>
    <definedName name="VAS013_D_NuotekuSurinkimoSanaudoseVandentvarkos" localSheetId="9">'Forma 13'!$B$106</definedName>
    <definedName name="VAS013_D_NUOTEKUSURINKIMOSANAUDOSTiesiogines" localSheetId="9">'Forma 13'!$B$15</definedName>
    <definedName name="VAS013_D_NUOTEKUSURINKIMOSANAUDOSTurto" localSheetId="9">'Forma 13'!$B$58</definedName>
    <definedName name="VAS013_D_NuotekuTranportavimoMobiliosiomisElektros" localSheetId="9">'Forma 13'!$B$195</definedName>
    <definedName name="VAS013_D_NuotekuTransportavimoMobiliosiomisApmokejimo" localSheetId="9">'Forma 13'!$B$135</definedName>
    <definedName name="VAS013_D_NuotekuTransportavimoMobiliosiomisAptarnavimo" localSheetId="9">'Forma 13'!$B$99</definedName>
    <definedName name="VAS013_D_NuotekuTransportavimoMobiliosiomisAtsiskaitymai" localSheetId="9">'Forma 13'!$B$147</definedName>
    <definedName name="VAS013_D_NUOTEKUTRANSPORTAVIMOMOBILIOSIOMISDarbo" localSheetId="9">'Forma 13'!$B$123</definedName>
    <definedName name="VAS013_D_NuotekuTransportavimoMobiliosiomisDraudimo" localSheetId="9">'Forma 13'!$B$241</definedName>
    <definedName name="VAS013_D_NuotekuTransportavimoMobiliosiomisEinamojo" localSheetId="9">'Forma 13'!$B$87</definedName>
    <definedName name="VAS013_D_NuotekuTransportavimoMobiliosiomisImokos" localSheetId="9">'Forma 13'!$B$159</definedName>
    <definedName name="VAS013_D_NuotekuTransportavimoMobiliosiomisKitos" localSheetId="9">'Forma 13'!$B$183</definedName>
    <definedName name="VAS013_D_NuotekuTransportavimoMobiliosiomisKitosIslaidos" localSheetId="9">'Forma 13'!$B$280</definedName>
    <definedName name="VAS013_D_NuotekuTransportavimoMobiliosiomisKitosPaslaugos" localSheetId="9">'Forma 13'!$B$253</definedName>
    <definedName name="VAS013_D_NuotekuTransportavimoMobiliosiomisKuro" localSheetId="9">'Forma 13'!$B$213</definedName>
    <definedName name="VAS013_D_NuotekuTransportavimoMobiliosiomisMokesciu" localSheetId="9">'Forma 13'!$B$292</definedName>
    <definedName name="VAS013_D_NuotekuTransportavimoMobiliosiomisNusidevejimo" localSheetId="9">'Forma 13'!$B$75</definedName>
    <definedName name="VAS013_D_NuotekuTransportavimoMobiliosiomisPerkamos" localSheetId="9">'Forma 13'!$B$270</definedName>
    <definedName name="VAS013_D_NuotekuTransportavimoMobiliosiomisSilumos" localSheetId="9">'Forma 13'!$B$171</definedName>
    <definedName name="VAS013_D_NUOTEKUTRANSPORTAVIMOMOBILIOSIOMISTiesiogines" localSheetId="9">'Forma 13'!$B$20</definedName>
    <definedName name="VAS013_D_NuotekuTransportavimoMobiliosiomisTransporto" localSheetId="9">'Forma 13'!$B$225</definedName>
    <definedName name="VAS013_D_NUOTEKUTRANSPORTAVIMOMOBILIOSIOMISTurto" localSheetId="9">'Forma 13'!$B$63</definedName>
    <definedName name="VAS013_D_NuotekuTransportavimoMobiliosiomisVandentvarkos" localSheetId="9">'Forma 13'!$B$111</definedName>
    <definedName name="VAS013_D_NuotekuValymo" localSheetId="9">'Forma 13'!$B$209</definedName>
    <definedName name="VAS013_D_NUOTEKUVALYMOSANAUDOSDarbo" localSheetId="9">'Forma 13'!$B$119</definedName>
    <definedName name="VAS013_D_NuotekuValymoSanaudose" localSheetId="9">'Forma 13'!$B$221</definedName>
    <definedName name="VAS013_D_NuotekuValymoSanaudoseApmokejimo" localSheetId="9">'Forma 13'!$B$131</definedName>
    <definedName name="VAS013_D_NuotekuValymoSanaudoseAptarnavimo" localSheetId="9">'Forma 13'!$B$95</definedName>
    <definedName name="VAS013_D_NuotekuValymoSanaudoseAtsiskaitymai" localSheetId="9">'Forma 13'!$B$143</definedName>
    <definedName name="VAS013_D_NuotekuValymoSanaudoseDraudimo" localSheetId="9">'Forma 13'!$B$237</definedName>
    <definedName name="VAS013_D_NuotekuValymoSanaudoseEinamojo" localSheetId="9">'Forma 13'!$B$83</definedName>
    <definedName name="VAS013_D_NuotekuValymoSanaudoseElektros" localSheetId="9">'Forma 13'!$B$191</definedName>
    <definedName name="VAS013_D_NuotekuValymoSanaudoseImokos" localSheetId="9">'Forma 13'!$B$155</definedName>
    <definedName name="VAS013_D_NuotekuValymoSanaudoseKitos" localSheetId="9">'Forma 13'!$B$179</definedName>
    <definedName name="VAS013_D_NuotekuValymoSanaudoseKitosIslaidos" localSheetId="9">'Forma 13'!$B$276</definedName>
    <definedName name="VAS013_D_NuotekuValymoSanaudoseKitosPaslaugos" localSheetId="9">'Forma 13'!$B$249</definedName>
    <definedName name="VAS013_D_NuotekuValymoSanaudoseMokesciu" localSheetId="9">'Forma 13'!$B$288</definedName>
    <definedName name="VAS013_D_NuotekuValymoSanaudoseNusidevejimo" localSheetId="9">'Forma 13'!$B$71</definedName>
    <definedName name="VAS013_D_NuotekuValymoSanaudosePalukanu" localSheetId="9">'Forma 13'!$B$44</definedName>
    <definedName name="VAS013_D_NuotekuValymoSanaudosePerkamos" localSheetId="9">'Forma 13'!$B$266</definedName>
    <definedName name="VAS013_D_NuotekuValymoSanaudoseSilumos" localSheetId="9">'Forma 13'!$B$167</definedName>
    <definedName name="VAS013_D_NuotekuValymoSanaudoseTechnologiniu" localSheetId="9">'Forma 13'!$B$200</definedName>
    <definedName name="VAS013_D_NuotekuValymoSanaudoseVandentvarkose" localSheetId="9">'Forma 13'!$B$107</definedName>
    <definedName name="VAS013_D_NuotekuValymoSanaudosLabaratoriju" localSheetId="9">'Forma 13'!$B$230</definedName>
    <definedName name="VAS013_D_NUOTEKUVALYMOSANAUDOSTiesiogines" localSheetId="9">'Forma 13'!$B$16</definedName>
    <definedName name="VAS013_D_NUOTEKUVALYMOSANAUDOSTurto" localSheetId="9">'Forma 13'!$B$59</definedName>
    <definedName name="VAS013_D_NusidevejimoSanaudosNuoPletros" localSheetId="9">'Forma 13'!$B$36</definedName>
    <definedName name="VAS013_D_NusidevejimoSanaudosNuoPrestizo" localSheetId="9">'Forma 13'!$B$37</definedName>
    <definedName name="VAS013_D_NusidevejimoSanauduDalisPokycio" localSheetId="9">'Forma 13'!$B$35</definedName>
    <definedName name="VAS013_D_NusidevejimoSanauduDalisSukurtosUz" localSheetId="9">'Forma 13'!$B$52</definedName>
    <definedName name="VAS013_D_NusidevejimoSanauduSkirtumas" localSheetId="9">'Forma 13'!$B$38</definedName>
    <definedName name="VAS013_D_PalukanuSanaudos" localSheetId="9">'Forma 13'!$B$39</definedName>
    <definedName name="VAS013_D_ParamosLabdarosSvietimo" localSheetId="9">'Forma 13'!$B$26</definedName>
    <definedName name="VAS013_D_PardavimoVeiklosSanaudosePalukanu" localSheetId="9">'Forma 13'!$B$46</definedName>
    <definedName name="VAS013_D_PardavimuVeiklosSanaudoseImokos" localSheetId="9">'Forma 13'!$B$158</definedName>
    <definedName name="VAS013_D_PavirsiniuNuoekuTvarkymoApmokejimo" localSheetId="9">'Forma 13'!$B$133</definedName>
    <definedName name="VAS013_D_PavirsiniuNuotekuTvarkymoAptarnavimo" localSheetId="9">'Forma 13'!$B$97</definedName>
    <definedName name="VAS013_D_PavirsiniuNuotekuTvarkymoAtsiskaitymai" localSheetId="9">'Forma 13'!$B$145</definedName>
    <definedName name="VAS013_D_PAVIRSINIUNUOTEKUTVARKYMODarbo" localSheetId="9">'Forma 13'!$B$121</definedName>
    <definedName name="VAS013_D_PavirsiniuNuotekuTvarkymoDraudimo" localSheetId="9">'Forma 13'!$B$239</definedName>
    <definedName name="VAS013_D_PavirsiniuNuotekuTvarkymoEinamojo" localSheetId="9">'Forma 13'!$B$85</definedName>
    <definedName name="VAS013_D_PavirsiniuNuotekuTvarkymoElektros" localSheetId="9">'Forma 13'!$B$193</definedName>
    <definedName name="VAS013_D_PavirsiniuNuotekuTvarkymoImokos" localSheetId="9">'Forma 13'!$B$157</definedName>
    <definedName name="VAS013_D_PavirsiniuNuotekuTvarkymoKitos" localSheetId="9">'Forma 13'!$B$181</definedName>
    <definedName name="VAS013_D_PavirsiniuNuotekuTvarkymoKitosIslaidos" localSheetId="9">'Forma 13'!$B$278</definedName>
    <definedName name="VAS013_D_PavirsiniuNuotekuTvarkymoKitosPaslaugos" localSheetId="9">'Forma 13'!$B$251</definedName>
    <definedName name="VAS013_D_PavirsiniuNuotekuTvarkymoKuro" localSheetId="9">'Forma 13'!$B$211</definedName>
    <definedName name="VAS013_D_PavirsiniuNuotekuTvarkymoLabaratoriju" localSheetId="9">'Forma 13'!$B$231</definedName>
    <definedName name="VAS013_D_PavirsiniuNuotekuTvarkymoMokesciu" localSheetId="9">'Forma 13'!$B$290</definedName>
    <definedName name="VAS013_D_PavirsiniuNuotekuTvarkymoNusidevejimo" localSheetId="9">'Forma 13'!$B$73</definedName>
    <definedName name="VAS013_D_PavirsiniuNuotekuTvarkymoPerkamos" localSheetId="9">'Forma 13'!$B$268</definedName>
    <definedName name="VAS013_D_PavirsiniuNuotekuTvarkymoSilumos" localSheetId="9">'Forma 13'!$B$169</definedName>
    <definedName name="VAS013_D_PavirsiniuNuotekuTvarkymoTechnologiniu" localSheetId="9">'Forma 13'!$B$203</definedName>
    <definedName name="VAS013_D_PAVIRSINIUNUOTEKUTVARKYMOTiesiogines" localSheetId="9">'Forma 13'!$B$18</definedName>
    <definedName name="VAS013_D_PavirsiniuNuotekuTvarkymoTransporto" localSheetId="9">'Forma 13'!$B$223</definedName>
    <definedName name="VAS013_D_PAVIRSINIUNUOTEKUTVARKYMOTurto" localSheetId="9">'Forma 13'!$B$61</definedName>
    <definedName name="VAS013_D_PavirsiniuNuotekuTvarkymoVandentvarkos" localSheetId="9">'Forma 13'!$B$109</definedName>
    <definedName name="VAS013_D_PERKAMOSPASLAUGOS" localSheetId="9">'Forma 13'!$B$261</definedName>
    <definedName name="VAS013_D_ReklamosRinkodarosSanaudos" localSheetId="9">'Forma 13'!$B$30</definedName>
    <definedName name="VAS013_D_ReprezentacijosSanaudos" localSheetId="9">'Forma 13'!$B$29</definedName>
    <definedName name="VAS013_D_SanaudosSusijusiosSu" localSheetId="9">'Forma 13'!$B$32</definedName>
    <definedName name="VAS013_D_SILUMOSENERGIJOS" localSheetId="9">'Forma 13'!$B$162</definedName>
    <definedName name="VAS013_D_TantjemuIsmokos" localSheetId="9">'Forma 13'!$B$27</definedName>
    <definedName name="VAS013_D_TECHNOLOGINIUMEDZIAGUSANAUDOS" localSheetId="9">'Forma 13'!$B$198</definedName>
    <definedName name="VAS013_D_TeisinesPaslaugos" localSheetId="9">'Forma 13'!$B$258</definedName>
    <definedName name="VAS013_D_TelekomunikacijuPaslaugos" localSheetId="9">'Forma 13'!$B$257</definedName>
    <definedName name="VAS013_D_TIESIOGINESVEIKLOSSANAUDOS" localSheetId="9">'Forma 13'!$B$11</definedName>
    <definedName name="VAS013_D_TRANSPORTOPASLAUGOS" localSheetId="9">'Forma 13'!$B$216</definedName>
    <definedName name="VAS013_D_TURTOSANAUDOS" localSheetId="9">'Forma 13'!$B$54</definedName>
    <definedName name="VAS013_D_VANDENTVARKOS" localSheetId="9">'Forma 13'!$B$10</definedName>
    <definedName name="VAS013_D_VANDENTVARKOSTURTONUOMOS" localSheetId="9">'Forma 13'!$B$102</definedName>
    <definedName name="VAS013_D_VANDENTVARKOSUKIOSANAUDOS" localSheetId="9">'Forma 13'!$B$53</definedName>
    <definedName name="VAS013_D_VISOSSANAUDOS" localSheetId="9">'Forma 13'!$B$295</definedName>
    <definedName name="VAS013_F_AbejotinuIrBeviltisku20M" localSheetId="9">'Forma 13'!$C$24</definedName>
    <definedName name="VAS013_F_AdministracineseIrNetiesioginese20M" localSheetId="9">'Forma 13'!$C$47</definedName>
    <definedName name="VAS013_F_APTARNAVIMOREMONTODARBAI20M" localSheetId="9">'Forma 13'!$C$90</definedName>
    <definedName name="VAS013_F_AtsiskaitomujuGeriamojoVandensApmokejimo20M" localSheetId="9">'Forma 13'!$C$134</definedName>
    <definedName name="VAS013_F_AtsiskaitomujuGeriamojoVandensAptarnavimo20M" localSheetId="9">'Forma 13'!$C$98</definedName>
    <definedName name="VAS013_F_AtsiskaitomujuGeriamojoVandensAtsiskaitymai20M" localSheetId="9">'Forma 13'!$C$146</definedName>
    <definedName name="VAS013_F_ATSISKAITOMUJUGERIAMOJOVANDENSDarbo20M" localSheetId="9">'Forma 13'!$C$122</definedName>
    <definedName name="VAS013_F_AtsiskaitomujuGeriamojoVandensDraudimo20M" localSheetId="9">'Forma 13'!$C$240</definedName>
    <definedName name="VAS013_F_AtsiskaitomujuGeriamojoVandensEinamojo20M" localSheetId="9">'Forma 13'!$C$86</definedName>
    <definedName name="VAS013_F_AtsiskaitomujuGeriamojoVandensElektros20M" localSheetId="9">'Forma 13'!$C$194</definedName>
    <definedName name="VAS013_F_AtsiskaitomujuGeriamojoVandensKitos20M" localSheetId="9">'Forma 13'!$C$182</definedName>
    <definedName name="VAS013_F_AtsiskaitomujuGeriamojoVandensKitosIslaidos20M" localSheetId="9">'Forma 13'!$C$279</definedName>
    <definedName name="VAS013_F_AtsiskaitomujuGeriamojoVandensKitosPaslaugos20M" localSheetId="9">'Forma 13'!$C$252</definedName>
    <definedName name="VAS013_F_AtsiskaitomujuGeriamojoVandensKuro20M" localSheetId="9">'Forma 13'!$C$212</definedName>
    <definedName name="VAS013_F_AtsiskaitomujuGeriamojoVandensMokesciu20M" localSheetId="9">'Forma 13'!$C$291</definedName>
    <definedName name="VAS013_F_AtsiskaitomujuGeriamojoVandensNusidevejimo20M" localSheetId="9">'Forma 13'!$C$74</definedName>
    <definedName name="VAS013_F_AtsiskaitomujuGeriamojoVandensPerkamos20M" localSheetId="9">'Forma 13'!$C$269</definedName>
    <definedName name="VAS013_F_AtsiskaitomujuGeriamojoVandensSilumos20M" localSheetId="9">'Forma 13'!$C$170</definedName>
    <definedName name="VAS013_F_ATSISKAITOMUJUGERIAMOJOVANDENSTiesiogines20M" localSheetId="9">'Forma 13'!$C$19</definedName>
    <definedName name="VAS013_F_AtsiskaitomujuGeriamojoVandensTransporto20M" localSheetId="9">'Forma 13'!$C$224</definedName>
    <definedName name="VAS013_F_ATSISKAITOMUJUGERIAMOJOVANDENSTurto20M" localSheetId="9">'Forma 13'!$C$62</definedName>
    <definedName name="VAS013_F_AtsiskaitomujuGeriamojoVandensVandentvarkos20M" localSheetId="9">'Forma 13'!$C$110</definedName>
    <definedName name="VAS013_F_ATSKAITYMAISOCIALINIAMDRAUDIMUI20M" localSheetId="9">'Forma 13'!$C$138</definedName>
    <definedName name="VAS013_F_BauduIrDelspinigiu20M" localSheetId="9">'Forma 13'!$C$25</definedName>
    <definedName name="VAS013_F_BENDROSIOSADMINISTRACINESSANAUDOS20M" localSheetId="9">'Forma 13'!$C$22</definedName>
    <definedName name="VAS013_F_BendrosioseSanaudoseApmokejimo20M" localSheetId="9">'Forma 13'!$C$137</definedName>
    <definedName name="VAS013_F_BendrosioseSanaudoseAptarnavimo20M" localSheetId="9">'Forma 13'!$C$101</definedName>
    <definedName name="VAS013_F_BendrosioseSanaudoseAtsiskaitymai20M" localSheetId="9">'Forma 13'!$C$149</definedName>
    <definedName name="VAS013_F_BendrosioseSanaudoseDraudimo20M" localSheetId="9">'Forma 13'!$C$243</definedName>
    <definedName name="VAS013_F_BendrosioseSanaudoseEinamojo20M" localSheetId="9">'Forma 13'!$C$89</definedName>
    <definedName name="VAS013_F_BendrosioseSanaudoseElektros20M" localSheetId="9">'Forma 13'!$C$197</definedName>
    <definedName name="VAS013_F_BendrosioseSanaudoseImokos20M" localSheetId="9">'Forma 13'!$C$161</definedName>
    <definedName name="VAS013_F_BendrosioseSanaudoseKitos20M" localSheetId="9">'Forma 13'!$C$185</definedName>
    <definedName name="VAS013_F_BendrosioseSanaudoseKitosIslaidos20M" localSheetId="9">'Forma 13'!$C$282</definedName>
    <definedName name="VAS013_F_BendrosioseSanaudoseKitosPaslaugos20M" localSheetId="9">'Forma 13'!$C$255</definedName>
    <definedName name="VAS013_F_BendrosioseSanaudoseKuro20M" localSheetId="9">'Forma 13'!$C$215</definedName>
    <definedName name="VAS013_F_BendrosioseSanaudoseMokesciu20M" localSheetId="9">'Forma 13'!$C$294</definedName>
    <definedName name="VAS013_F_BendrosioseSanaudoseNusidevejimo20M" localSheetId="9">'Forma 13'!$C$77</definedName>
    <definedName name="VAS013_F_BendrosioseSanaudoseSilumos20M" localSheetId="9">'Forma 13'!$C$173</definedName>
    <definedName name="VAS013_F_BendrosioseSanaudoseTransporto20M" localSheetId="9">'Forma 13'!$C$227</definedName>
    <definedName name="VAS013_F_BendrosioseSanaudoseVandentvarkos20M" localSheetId="9">'Forma 13'!$C$113</definedName>
    <definedName name="VAS013_F_BENDROSIOSVEIKLOSSANAUDOSDarbo20M" localSheetId="9">'Forma 13'!$C$125</definedName>
    <definedName name="VAS013_F_BENDROSIOSVEIKLOSSANAUDOSTurto20M" localSheetId="9">'Forma 13'!$C$65</definedName>
    <definedName name="VAS013_F_DARBOAPMOKEJIMOSANAUDOS20M" localSheetId="9">'Forma 13'!$C$126</definedName>
    <definedName name="VAS013_F_DARBOSANAUDOS20M" localSheetId="9">'Forma 13'!$C$114</definedName>
    <definedName name="VAS013_F_DRAUDIMOPASLAUGOS20M" localSheetId="9">'Forma 13'!$C$232</definedName>
    <definedName name="VAS013_F_EINAMOJOREMONTOIR20M" localSheetId="9">'Forma 13'!$C$78</definedName>
    <definedName name="VAS013_F_ELEKTROSENERGIJOSSANAUDOS20M" localSheetId="9">'Forma 13'!$C$186</definedName>
    <definedName name="VAS013_F_GeriamojoVandensGavybos20M" localSheetId="9">'Forma 13'!$C$217</definedName>
    <definedName name="VAS013_F_GeriamojoVandensPristatymoApmokejimo20M" localSheetId="9">'Forma 13'!$C$129</definedName>
    <definedName name="VAS013_F_GeriamojoVandensPristatymoAptarnavimo20M" localSheetId="9">'Forma 13'!$C$93</definedName>
    <definedName name="VAS013_F_GeriamojoVandensPristatymoAtsiskaitymai20M" localSheetId="9">'Forma 13'!$C$141</definedName>
    <definedName name="VAS013_F_GERIAMOJOVANDENSPRISTATYMODarbo20M" localSheetId="9">'Forma 13'!$C$117</definedName>
    <definedName name="VAS013_F_GeriamojoVandensPristatymoDraudimo20M" localSheetId="9">'Forma 13'!$C$235</definedName>
    <definedName name="VAS013_F_GeriamojoVandensPristatymoEinamojo20M" localSheetId="9">'Forma 13'!$C$81</definedName>
    <definedName name="VAS013_F_GeriamojoVandensPristatymoElektros20M" localSheetId="9">'Forma 13'!$C$189</definedName>
    <definedName name="VAS013_F_GeriamojoVandensPristatymoImokos20M" localSheetId="9">'Forma 13'!$C$153</definedName>
    <definedName name="VAS013_F_GeriamojoVandensPristatymoKitos20M" localSheetId="9">'Forma 13'!$C$177</definedName>
    <definedName name="VAS013_F_GeriamojoVandensPristatymoKitosIslaidos20M" localSheetId="9">'Forma 13'!$C$274</definedName>
    <definedName name="VAS013_F_GeriamojoVandensPristatymoKitosPaslaugos20M" localSheetId="9">'Forma 13'!$C$247</definedName>
    <definedName name="VAS013_F_GeriamojoVandensPristatymoMokesciu20M" localSheetId="9">'Forma 13'!$C$286</definedName>
    <definedName name="VAS013_F_GeriamojoVandensPristatymoNusidevejimo20M" localSheetId="9">'Forma 13'!$C$69</definedName>
    <definedName name="VAS013_F_GeriamojoVandensPristatymoPerkamos20M" localSheetId="9">'Forma 13'!$C$264</definedName>
    <definedName name="VAS013_F_GeriamojoVandensPristatymoSilumos20M" localSheetId="9">'Forma 13'!$C$165</definedName>
    <definedName name="VAS013_F_GERIAMOJOVANDENSPRISTATYMOTurto20M" localSheetId="9">'Forma 13'!$C$57</definedName>
    <definedName name="VAS013_F_GeriamojoVandensPristatymoVandentvarkos20M" localSheetId="9">'Forma 13'!$C$105</definedName>
    <definedName name="VAS013_F_GeriamojoVandensRuosimo20M" localSheetId="9">'Forma 13'!$C$218</definedName>
    <definedName name="VAS013_F_GeriamojoVandensRuosimoApmokejimo20M" localSheetId="9">'Forma 13'!$C$128</definedName>
    <definedName name="VAS013_F_GeriamojoVandensRuosimoAptarnavimo20M" localSheetId="9">'Forma 13'!$C$92</definedName>
    <definedName name="VAS013_F_GeriamojoVandensRuosimoAtsiskaitymai20M" localSheetId="9">'Forma 13'!$C$140</definedName>
    <definedName name="VAS013_F_GERIAMOJOVANDENSRUOSIMODarbo20M" localSheetId="9">'Forma 13'!$C$116</definedName>
    <definedName name="VAS013_F_GeriamojoVandensRuosimoDraudimo20M" localSheetId="9">'Forma 13'!$C$234</definedName>
    <definedName name="VAS013_F_GeriamojoVandensRuosimoEinamojo20M" localSheetId="9">'Forma 13'!$C$80</definedName>
    <definedName name="VAS013_F_GeriamojoVandensRuosimoElektros20M" localSheetId="9">'Forma 13'!$C$188</definedName>
    <definedName name="VAS013_F_GeriamojoVandensRuosimoImokos20M" localSheetId="9">'Forma 13'!$C$152</definedName>
    <definedName name="VAS013_F_GeriamojoVandensRuosimoKitos20M" localSheetId="9">'Forma 13'!$C$176</definedName>
    <definedName name="VAS013_F_GeriamojoVandensRuosimoKitosIslaidos20M" localSheetId="9">'Forma 13'!$C$273</definedName>
    <definedName name="VAS013_F_GeriamojoVandensRuosimoKitosPaslaugos20M" localSheetId="9">'Forma 13'!$C$246</definedName>
    <definedName name="VAS013_F_GeriamojoVandensRuosimoMokesciu20M" localSheetId="9">'Forma 13'!$C$285</definedName>
    <definedName name="VAS013_F_GeriamojoVandensRuosimoNusidevejimo20M" localSheetId="9">'Forma 13'!$C$68</definedName>
    <definedName name="VAS013_F_GeriamojoVandensRuosimoPalukanu20M" localSheetId="9">'Forma 13'!$C$41</definedName>
    <definedName name="VAS013_F_GeriamojoVandensRuosimoPerkamos20M" localSheetId="9">'Forma 13'!$C$263</definedName>
    <definedName name="VAS013_F_GeriamojoVandensRuosimoSanaudoseE220M" localSheetId="9">'Forma 13'!$C$206</definedName>
    <definedName name="VAS013_F_GeriamojoVandensRuosimoSilumos20M" localSheetId="9">'Forma 13'!$C$164</definedName>
    <definedName name="VAS013_F_GERIAMOJOVANDENSRUOSIMOTiesiogines20M" localSheetId="9">'Forma 13'!$C$13</definedName>
    <definedName name="VAS013_F_GERiAMOJOVANDENSRUOSIMOTurto20M" localSheetId="9">'Forma 13'!$C$56</definedName>
    <definedName name="VAS013_F_GeriamojoVandensRuosimoVandentvarkos20M" localSheetId="9">'Forma 13'!$C$104</definedName>
    <definedName name="VAS013_F_GeriamojoVandensTiekimoPalukanu20M" localSheetId="9">'Forma 13'!$C$42</definedName>
    <definedName name="VAS013_F_GERIAMOVANDENSPRISTATYMOTiesiogines20M" localSheetId="9">'Forma 13'!$C$14</definedName>
    <definedName name="VAS013_F_GyventojuImokuAdministravimo20M" localSheetId="9">'Forma 13'!$C$259</definedName>
    <definedName name="VAS013_F_ILGALAIKIOTURTONUSIDEVEJIMO20M" localSheetId="9">'Forma 13'!$C$66</definedName>
    <definedName name="VAS013_F_IMOKOSIGARANTINI20M" localSheetId="9">'Forma 13'!$C$150</definedName>
    <definedName name="VAS013_F_IsSioSkaiciaus20M" localSheetId="9">'Forma 13'!$C$205</definedName>
    <definedName name="VAS013_F_IsSioSkaiciausApmokejimo20M" localSheetId="9">'Forma 13'!$C$127</definedName>
    <definedName name="VAS013_F_IsSioSkaiciausAptarnavimo20M" localSheetId="9">'Forma 13'!$C$91</definedName>
    <definedName name="VAS013_F_IsSioSkaiciausAtsiskaitymai20M" localSheetId="9">'Forma 13'!$C$139</definedName>
    <definedName name="VAS013_F_IsSioSkaiciausBankuPaslaugos20M" localSheetId="9">'Forma 13'!$C$256</definedName>
    <definedName name="VAS013_F_IsSioSkaiciausDarbo20M" localSheetId="9">'Forma 13'!$C$115</definedName>
    <definedName name="VAS013_F_IsSioSkaiciausDraudimo20M" localSheetId="9">'Forma 13'!$C$233</definedName>
    <definedName name="VAS013_F_IsSioSkaiciausEinamojo20M" localSheetId="9">'Forma 13'!$C$79</definedName>
    <definedName name="VAS013_F_IsSioSkaiciausElektros20M" localSheetId="9">'Forma 13'!$C$187</definedName>
    <definedName name="VAS013_F_IsSioSkaiciausImokos20M" localSheetId="9">'Forma 13'!$C$151</definedName>
    <definedName name="VAS013_F_IsSioSkaiciausKitos20M" localSheetId="9">'Forma 13'!$C$175</definedName>
    <definedName name="VAS013_F_IsSioSkaiciausKitosIslaidos20M" localSheetId="9">'Forma 13'!$C$272</definedName>
    <definedName name="VAS013_F_IsSioSkaiciausKitosPaslaugos20M" localSheetId="9">'Forma 13'!$C$245</definedName>
    <definedName name="VAS013_F_IsSioSkaiciausKuro20M" localSheetId="9">'Forma 13'!$C$207</definedName>
    <definedName name="VAS013_F_IsSioSkaiciausLabaratoriju20M" localSheetId="9">'Forma 13'!$C$229</definedName>
    <definedName name="VAS013_F_IsSioSkaiciausMokesciu20M" localSheetId="9">'Forma 13'!$C$284</definedName>
    <definedName name="VAS013_F_IsSioSkaiciausNusidevejimo20M" localSheetId="9">'Forma 13'!$C$67</definedName>
    <definedName name="VAS013_F_IsSioSkaiciausPalukanu20M" localSheetId="9">'Forma 13'!$C$40</definedName>
    <definedName name="VAS013_F_IsSioSkaiciausPerkamos20M" localSheetId="9">'Forma 13'!$C$262</definedName>
    <definedName name="VAS013_F_IsSioSkaiciausSilumos20M" localSheetId="9">'Forma 13'!$C$163</definedName>
    <definedName name="VAS013_F_IsSioSkaiciausTechnologinisKuras20M" localSheetId="9">'Forma 13'!$C$202</definedName>
    <definedName name="VAS013_F_IsSioSkaiciausTechnologiniu20M" localSheetId="9">'Forma 13'!$C$199</definedName>
    <definedName name="VAS013_F_IsSioSkaiciausTiesiogines20M" localSheetId="9">'Forma 13'!$C$12</definedName>
    <definedName name="VAS013_F_IsSioSkaiciausTransporto20M" localSheetId="9">'Forma 13'!$C$219</definedName>
    <definedName name="VAS013_F_IsSioSkaiciausTurto20M" localSheetId="9">'Forma 13'!$C$55</definedName>
    <definedName name="VAS013_F_IsSioSkaiciausVandentvarkos20M" localSheetId="9">'Forma 13'!$C$103</definedName>
    <definedName name="VAS013_F_KITOSDARBOmokymo20M" localSheetId="9">'Forma 13'!$C$174</definedName>
    <definedName name="VAS013_F_KitosFinansinesinvesticinesVeiklos20M" localSheetId="9">'Forma 13'!$C$50</definedName>
    <definedName name="VAS013_F_KITOSISLAIDOS20M" localSheetId="9">'Forma 13'!$C$271</definedName>
    <definedName name="VAS013_F_KitosNepaskirstytinosSanaudos20M" localSheetId="9">'Forma 13'!$C$51</definedName>
    <definedName name="VAS013_F_KITOSPASLAUGOS20M" localSheetId="9">'Forma 13'!$C$244</definedName>
    <definedName name="VAS013_F_KitosPaslaugosKitosPaslaugos20M" localSheetId="9">'Forma 13'!$C$260</definedName>
    <definedName name="VAS013_F_KitosReguliuojamosVeiklosNetiesiogines20M" localSheetId="9">'Forma 13'!$C$49</definedName>
    <definedName name="VAS013_F_KitosReguliuojamosVeiklosTiesiogines20M" localSheetId="9">'Forma 13'!$C$48</definedName>
    <definedName name="VAS013_F_KUROSANAUDOS20M" localSheetId="9">'Forma 13'!$C$204</definedName>
    <definedName name="VAS013_F_LABORATORIJUPASLAUGOS20M" localSheetId="9">'Forma 13'!$C$228</definedName>
    <definedName name="VAS013_F_LikviduotoNurasytoEsancio20M" localSheetId="9">'Forma 13'!$C$33</definedName>
    <definedName name="VAS013_F_MOKESCIUSANAUDOS20M" localSheetId="9">'Forma 13'!$C$283</definedName>
    <definedName name="VAS013_F_MokymuDalyviuMaitinimo20M" localSheetId="9">'Forma 13'!$C$31</definedName>
    <definedName name="VAS013_F_NarystesStojamujuImoku20M" localSheetId="9">'Forma 13'!$C$28</definedName>
    <definedName name="VAS013_F_NebaigtosStatybosIlgalaikio20M" localSheetId="9">'Forma 13'!$C$34</definedName>
    <definedName name="VAS013_F_NEPASKIRSTYTINOSSANAUDOS20M" localSheetId="9">'Forma 13'!$C$23</definedName>
    <definedName name="VAS013_F_NetiesiogineseSanaudose20M" localSheetId="9">'Forma 13'!$C$293</definedName>
    <definedName name="VAS013_F_NetiesiogineseSanaudoseApmokejimo20M" localSheetId="9">'Forma 13'!$C$136</definedName>
    <definedName name="VAS013_F_NetiesiogineseSanaudoseAptarnavimo20M" localSheetId="9">'Forma 13'!$C$100</definedName>
    <definedName name="VAS013_F_NetiesiogineseSanaudoseAtsiskaitymai20M" localSheetId="9">'Forma 13'!$C$148</definedName>
    <definedName name="VAS013_F_NetiesiogineseSanaudoseDraudimo20M" localSheetId="9">'Forma 13'!$C$242</definedName>
    <definedName name="VAS013_F_NetiesiogineseSanaudoseEinamojo20M" localSheetId="9">'Forma 13'!$C$88</definedName>
    <definedName name="VAS013_F_NetiesiogineseSanaudoseElektros20M" localSheetId="9">'Forma 13'!$C$196</definedName>
    <definedName name="VAS013_F_NetiesiogineseSanaudoseImokos20M" localSheetId="9">'Forma 13'!$C$160</definedName>
    <definedName name="VAS013_F_NetiesiogineseSanaudoseKitos20M" localSheetId="9">'Forma 13'!$C$184</definedName>
    <definedName name="VAS013_F_NetiesiogineseSanaudoseKitosIslaidos20M" localSheetId="9">'Forma 13'!$C$281</definedName>
    <definedName name="VAS013_F_NetiesiogineseSanaudoseKitosPaslaugos20M" localSheetId="9">'Forma 13'!$C$254</definedName>
    <definedName name="VAS013_F_NetiesiogineseSanaudoseKuro20M" localSheetId="9">'Forma 13'!$C$214</definedName>
    <definedName name="VAS013_F_NetiesiogineseSanaudoseNusidevejimo20M" localSheetId="9">'Forma 13'!$C$76</definedName>
    <definedName name="VAS013_F_NetiesiogineseSanaudoseSilumos20M" localSheetId="9">'Forma 13'!$C$172</definedName>
    <definedName name="VAS013_F_NetiesiogineseSanaudoseTransporto20M" localSheetId="9">'Forma 13'!$C$226</definedName>
    <definedName name="VAS013_F_NetiesiogineseSanaudoseVandentvarkos20M" localSheetId="9">'Forma 13'!$C$112</definedName>
    <definedName name="VAS013_F_NETIESIOGINESSANAUDOSDarbo20M" localSheetId="9">'Forma 13'!$C$124</definedName>
    <definedName name="VAS013_F_NETIESIOGINESSANAUDOSTurto20M" localSheetId="9">'Forma 13'!$C$64</definedName>
    <definedName name="VAS013_F_NETIESIOGINESVEIKLOSSANAUDOS20M" localSheetId="9">'Forma 13'!$C$21</definedName>
    <definedName name="VAS013_F_NuotekuDumbloTvarkymoApmokejimo20M" localSheetId="9">'Forma 13'!$C$132</definedName>
    <definedName name="VAS013_F_NuotekuDumbloTvarkymoAptarnavimo20M" localSheetId="9">'Forma 13'!$C$96</definedName>
    <definedName name="VAS013_F_NuotekuDumbloTvarkymoAtsiskaitymai20M" localSheetId="9">'Forma 13'!$C$144</definedName>
    <definedName name="VAS013_F_NUOTEKUDUMBLOTVARKYMODarbo20M" localSheetId="9">'Forma 13'!$C$120</definedName>
    <definedName name="VAS013_F_NuotekuDumbloTvarkymoDraudimo20M" localSheetId="9">'Forma 13'!$C$238</definedName>
    <definedName name="VAS013_F_NuotekuDumbloTvarkymoEinamojo20M" localSheetId="9">'Forma 13'!$C$84</definedName>
    <definedName name="VAS013_F_NuotekuDumbloTvarkymoElektros20M" localSheetId="9">'Forma 13'!$C$192</definedName>
    <definedName name="VAS013_F_NuotekuDumbloTvarkymoImokos20M" localSheetId="9">'Forma 13'!$C$156</definedName>
    <definedName name="VAS013_F_NuotekuDumbloTvarkymoKitos20M" localSheetId="9">'Forma 13'!$C$180</definedName>
    <definedName name="VAS013_F_NuotekuDumbloTvarkymoKitosIslaidos20M" localSheetId="9">'Forma 13'!$C$277</definedName>
    <definedName name="VAS013_F_NuotekuDumbloTvarkymoKitosPaslaugos20M" localSheetId="9">'Forma 13'!$C$250</definedName>
    <definedName name="VAS013_F_NuotekuDumbloTvarkymoKuro20M" localSheetId="9">'Forma 13'!$C$210</definedName>
    <definedName name="VAS013_F_NuotekuDumbloTvarkymoMokesciu20M" localSheetId="9">'Forma 13'!$C$289</definedName>
    <definedName name="VAS013_F_NuotekuDumbloTvarkymoNusidevejimo20M" localSheetId="9">'Forma 13'!$C$72</definedName>
    <definedName name="VAS013_F_NuotekuDumbloTvarkymoPalukanu20M" localSheetId="9">'Forma 13'!$C$45</definedName>
    <definedName name="VAS013_F_NuotekuDumbloTvarkymoPerkamos20M" localSheetId="9">'Forma 13'!$C$267</definedName>
    <definedName name="VAS013_F_NuotekuDumbloTvarkymoSilumos20M" localSheetId="9">'Forma 13'!$C$168</definedName>
    <definedName name="VAS013_F_NuotekuDumbloTvarkymoTechnologiniu20M" localSheetId="9">'Forma 13'!$C$201</definedName>
    <definedName name="VAS013_F_NUOTEKUDUMBLOTVARKYMOTiesiogines20M" localSheetId="9">'Forma 13'!$C$17</definedName>
    <definedName name="VAS013_F_NuotekuDumbloTvarkymoTransporto20M" localSheetId="9">'Forma 13'!$C$222</definedName>
    <definedName name="VAS013_F_NUOTEKUDUMBLOTVARKYMOTurto20M" localSheetId="9">'Forma 13'!$C$60</definedName>
    <definedName name="VAS013_F_NuotekuDumbloTvarkymoVandentvarkos20M" localSheetId="9">'Forma 13'!$C$108</definedName>
    <definedName name="VAS013_F_NUOTEKUSURINKIMOSANAUDOSDarbo20M" localSheetId="9">'Forma 13'!$C$118</definedName>
    <definedName name="VAS013_F_NuotekuSurinkimoSanaudoseApmokejimo20M" localSheetId="9">'Forma 13'!$C$130</definedName>
    <definedName name="VAS013_F_NuotekuSurinkimoSanaudoseAptarnavimo20M" localSheetId="9">'Forma 13'!$C$94</definedName>
    <definedName name="VAS013_F_NuotekuSurinkimoSanaudoseAtsiskaitymai20M" localSheetId="9">'Forma 13'!$C$142</definedName>
    <definedName name="VAS013_F_NuotekuSurinkimoSanaudoseDraudimo20M" localSheetId="9">'Forma 13'!$C$236</definedName>
    <definedName name="VAS013_F_NuotekuSurinkimoSanaudoseEinamojo20M" localSheetId="9">'Forma 13'!$C$82</definedName>
    <definedName name="VAS013_F_NuotekuSurinkimoSanaudoseElektros20M" localSheetId="9">'Forma 13'!$C$190</definedName>
    <definedName name="VAS013_F_NuotekuSurinkimoSanaudoseImokos20M" localSheetId="9">'Forma 13'!$C$154</definedName>
    <definedName name="VAS013_F_NuotekuSurinkimoSanaudoseKitos20M" localSheetId="9">'Forma 13'!$C$178</definedName>
    <definedName name="VAS013_F_NuotekuSurinkimoSanaudoseKitosIslaidos20M" localSheetId="9">'Forma 13'!$C$275</definedName>
    <definedName name="VAS013_F_NuotekuSurinkimoSanaudoseKitosPaslaugos20M" localSheetId="9">'Forma 13'!$C$248</definedName>
    <definedName name="VAS013_F_NuotekuSurinkimoSanaudoseKuro20M" localSheetId="9">'Forma 13'!$C$208</definedName>
    <definedName name="VAS013_F_NuotekuSurinkimoSanaudoseMokesciu20M" localSheetId="9">'Forma 13'!$C$287</definedName>
    <definedName name="VAS013_F_NuotekuSurinkimoSanaudoseNusidevejimo20M" localSheetId="9">'Forma 13'!$C$70</definedName>
    <definedName name="VAS013_F_NuotekuSurinkimoSanaudosePalukanu20M" localSheetId="9">'Forma 13'!$C$43</definedName>
    <definedName name="VAS013_F_NuotekuSurinkimoSanaudosePerkamos20M" localSheetId="9">'Forma 13'!$C$265</definedName>
    <definedName name="VAS013_F_NuotekuSurinkimoSanaudoseSilumos20M" localSheetId="9">'Forma 13'!$C$166</definedName>
    <definedName name="VAS013_F_NuotekuSurinkimoSanaudoseTransporto20M" localSheetId="9">'Forma 13'!$C$220</definedName>
    <definedName name="VAS013_F_NuotekuSurinkimoSanaudoseVandentvarkos20M" localSheetId="9">'Forma 13'!$C$106</definedName>
    <definedName name="VAS013_F_NUOTEKUSURINKIMOSANAUDOSTiesiogines20M" localSheetId="9">'Forma 13'!$C$15</definedName>
    <definedName name="VAS013_F_NUOTEKUSURINKIMOSANAUDOSTurto20M" localSheetId="9">'Forma 13'!$C$58</definedName>
    <definedName name="VAS013_F_NuotekuTranportavimoMobiliosiomisElektros20M" localSheetId="9">'Forma 13'!$C$195</definedName>
    <definedName name="VAS013_F_NuotekuTransportavimoMobiliosiomisApmokejimo20M" localSheetId="9">'Forma 13'!$C$135</definedName>
    <definedName name="VAS013_F_NuotekuTransportavimoMobiliosiomisAptarnavimo20M" localSheetId="9">'Forma 13'!$C$99</definedName>
    <definedName name="VAS013_F_NuotekuTransportavimoMobiliosiomisAtsiskaitymai20M" localSheetId="9">'Forma 13'!$C$147</definedName>
    <definedName name="VAS013_F_NUOTEKUTRANSPORTAVIMOMOBILIOSIOMISDarbo20M" localSheetId="9">'Forma 13'!$C$123</definedName>
    <definedName name="VAS013_F_NuotekuTransportavimoMobiliosiomisDraudimo20M" localSheetId="9">'Forma 13'!$C$241</definedName>
    <definedName name="VAS013_F_NuotekuTransportavimoMobiliosiomisEinamojo20M" localSheetId="9">'Forma 13'!$C$87</definedName>
    <definedName name="VAS013_F_NuotekuTransportavimoMobiliosiomisImokos20M" localSheetId="9">'Forma 13'!$C$159</definedName>
    <definedName name="VAS013_F_NuotekuTransportavimoMobiliosiomisKitos20M" localSheetId="9">'Forma 13'!$C$183</definedName>
    <definedName name="VAS013_F_NuotekuTransportavimoMobiliosiomisKitosIslaidos20M" localSheetId="9">'Forma 13'!$C$280</definedName>
    <definedName name="VAS013_F_NuotekuTransportavimoMobiliosiomisKitosPaslaugos20M" localSheetId="9">'Forma 13'!$C$253</definedName>
    <definedName name="VAS013_F_NuotekuTransportavimoMobiliosiomisKuro20M" localSheetId="9">'Forma 13'!$C$213</definedName>
    <definedName name="VAS013_F_NuotekuTransportavimoMobiliosiomisMokesciu20M" localSheetId="9">'Forma 13'!$C$292</definedName>
    <definedName name="VAS013_F_NuotekuTransportavimoMobiliosiomisNusidevejimo20M" localSheetId="9">'Forma 13'!$C$75</definedName>
    <definedName name="VAS013_F_NuotekuTransportavimoMobiliosiomisPerkamos20M" localSheetId="9">'Forma 13'!$C$270</definedName>
    <definedName name="VAS013_F_NuotekuTransportavimoMobiliosiomisSilumos20M" localSheetId="9">'Forma 13'!$C$171</definedName>
    <definedName name="VAS013_F_NUOTEKUTRANSPORTAVIMOMOBILIOSIOMISTiesiogines20M" localSheetId="9">'Forma 13'!$C$20</definedName>
    <definedName name="VAS013_F_NuotekuTransportavimoMobiliosiomisTransporto20M" localSheetId="9">'Forma 13'!$C$225</definedName>
    <definedName name="VAS013_F_NUOTEKUTRANSPORTAVIMOMOBILIOSIOMISTurto20M" localSheetId="9">'Forma 13'!$C$63</definedName>
    <definedName name="VAS013_F_NuotekuTransportavimoMobiliosiomisVandentvarkos20M" localSheetId="9">'Forma 13'!$C$111</definedName>
    <definedName name="VAS013_F_NuotekuValymo20M" localSheetId="9">'Forma 13'!$C$209</definedName>
    <definedName name="VAS013_F_NUOTEKUVALYMOSANAUDOSDarbo20M" localSheetId="9">'Forma 13'!$C$119</definedName>
    <definedName name="VAS013_F_NuotekuValymoSanaudose20M" localSheetId="9">'Forma 13'!$C$221</definedName>
    <definedName name="VAS013_F_NuotekuValymoSanaudoseApmokejimo20M" localSheetId="9">'Forma 13'!$C$131</definedName>
    <definedName name="VAS013_F_NuotekuValymoSanaudoseAptarnavimo20M" localSheetId="9">'Forma 13'!$C$95</definedName>
    <definedName name="VAS013_F_NuotekuValymoSanaudoseAtsiskaitymai20M" localSheetId="9">'Forma 13'!$C$143</definedName>
    <definedName name="VAS013_F_NuotekuValymoSanaudoseDraudimo20M" localSheetId="9">'Forma 13'!$C$237</definedName>
    <definedName name="VAS013_F_NuotekuValymoSanaudoseEinamojo20M" localSheetId="9">'Forma 13'!$C$83</definedName>
    <definedName name="VAS013_F_NuotekuValymoSanaudoseElektros20M" localSheetId="9">'Forma 13'!$C$191</definedName>
    <definedName name="VAS013_F_NuotekuValymoSanaudoseImokos20M" localSheetId="9">'Forma 13'!$C$155</definedName>
    <definedName name="VAS013_F_NuotekuValymoSanaudoseKitos20M" localSheetId="9">'Forma 13'!$C$179</definedName>
    <definedName name="VAS013_F_NuotekuValymoSanaudoseKitosIslaidos20M" localSheetId="9">'Forma 13'!$C$276</definedName>
    <definedName name="VAS013_F_NuotekuValymoSanaudoseKitosPaslaugos20M" localSheetId="9">'Forma 13'!$C$249</definedName>
    <definedName name="VAS013_F_NuotekuValymoSanaudoseMokesciu20M" localSheetId="9">'Forma 13'!$C$288</definedName>
    <definedName name="VAS013_F_NuotekuValymoSanaudoseNusidevejimo20M" localSheetId="9">'Forma 13'!$C$71</definedName>
    <definedName name="VAS013_F_NuotekuValymoSanaudosePalukanu20M" localSheetId="9">'Forma 13'!$C$44</definedName>
    <definedName name="VAS013_F_NuotekuValymoSanaudosePerkamos20M" localSheetId="9">'Forma 13'!$C$266</definedName>
    <definedName name="VAS013_F_NuotekuValymoSanaudoseSilumos20M" localSheetId="9">'Forma 13'!$C$167</definedName>
    <definedName name="VAS013_F_NuotekuValymoSanaudoseTechnologiniu20M" localSheetId="9">'Forma 13'!$C$200</definedName>
    <definedName name="VAS013_F_NuotekuValymoSanaudoseVandentvarkose20M" localSheetId="9">'Forma 13'!$C$107</definedName>
    <definedName name="VAS013_F_NuotekuValymoSanaudosLabaratoriju20M" localSheetId="9">'Forma 13'!$C$230</definedName>
    <definedName name="VAS013_F_NUOTEKUVALYMOSANAUDOSTiesiogines20M" localSheetId="9">'Forma 13'!$C$16</definedName>
    <definedName name="VAS013_F_NUOTEKUVALYMOSANAUDOSTurto20M" localSheetId="9">'Forma 13'!$C$59</definedName>
    <definedName name="VAS013_F_NusidevejimoSanaudosNuoPletros20M" localSheetId="9">'Forma 13'!$C$36</definedName>
    <definedName name="VAS013_F_NusidevejimoSanaudosNuoPrestizo20M" localSheetId="9">'Forma 13'!$C$37</definedName>
    <definedName name="VAS013_F_NusidevejimoSanauduDalisPokycio20M" localSheetId="9">'Forma 13'!$C$35</definedName>
    <definedName name="VAS013_F_NusidevejimoSanauduDalisSukurtosUz20M" localSheetId="9">'Forma 13'!$C$52</definedName>
    <definedName name="VAS013_F_NusidevejimoSanauduSkirtumas20M" localSheetId="9">'Forma 13'!$C$38</definedName>
    <definedName name="VAS013_F_PalukanuSanaudos20M" localSheetId="9">'Forma 13'!$C$39</definedName>
    <definedName name="VAS013_F_ParamosLabdarosSvietimo20M" localSheetId="9">'Forma 13'!$C$26</definedName>
    <definedName name="VAS013_F_PardavimoVeiklosSanaudosePalukanu20M" localSheetId="9">'Forma 13'!$C$46</definedName>
    <definedName name="VAS013_F_PardavimuVeiklosSanaudoseImokos20M" localSheetId="9">'Forma 13'!$C$158</definedName>
    <definedName name="VAS013_F_PavirsiniuNuoekuTvarkymoApmokejimo20M" localSheetId="9">'Forma 13'!$C$133</definedName>
    <definedName name="VAS013_F_PavirsiniuNuotekuTvarkymoAptarnavimo20M" localSheetId="9">'Forma 13'!$C$97</definedName>
    <definedName name="VAS013_F_PavirsiniuNuotekuTvarkymoAtsiskaitymai20M" localSheetId="9">'Forma 13'!$C$145</definedName>
    <definedName name="VAS013_F_PAVIRSINIUNUOTEKUTVARKYMODarbo20M" localSheetId="9">'Forma 13'!$C$121</definedName>
    <definedName name="VAS013_F_PavirsiniuNuotekuTvarkymoDraudimo20M" localSheetId="9">'Forma 13'!$C$239</definedName>
    <definedName name="VAS013_F_PavirsiniuNuotekuTvarkymoEinamojo20M" localSheetId="9">'Forma 13'!$C$85</definedName>
    <definedName name="VAS013_F_PavirsiniuNuotekuTvarkymoElektros20M" localSheetId="9">'Forma 13'!$C$193</definedName>
    <definedName name="VAS013_F_PavirsiniuNuotekuTvarkymoImokos20M" localSheetId="9">'Forma 13'!$C$157</definedName>
    <definedName name="VAS013_F_PavirsiniuNuotekuTvarkymoKitos20M" localSheetId="9">'Forma 13'!$C$181</definedName>
    <definedName name="VAS013_F_PavirsiniuNuotekuTvarkymoKitosIslaidos20M" localSheetId="9">'Forma 13'!$C$278</definedName>
    <definedName name="VAS013_F_PavirsiniuNuotekuTvarkymoKitosPaslaugos20M" localSheetId="9">'Forma 13'!$C$251</definedName>
    <definedName name="VAS013_F_PavirsiniuNuotekuTvarkymoKuro20M" localSheetId="9">'Forma 13'!$C$211</definedName>
    <definedName name="VAS013_F_PavirsiniuNuotekuTvarkymoLabaratoriju20M" localSheetId="9">'Forma 13'!$C$231</definedName>
    <definedName name="VAS013_F_PavirsiniuNuotekuTvarkymoMokesciu20M" localSheetId="9">'Forma 13'!$C$290</definedName>
    <definedName name="VAS013_F_PavirsiniuNuotekuTvarkymoNusidevejimo20M" localSheetId="9">'Forma 13'!$C$73</definedName>
    <definedName name="VAS013_F_PavirsiniuNuotekuTvarkymoPerkamos20M" localSheetId="9">'Forma 13'!$C$268</definedName>
    <definedName name="VAS013_F_PavirsiniuNuotekuTvarkymoSilumos20M" localSheetId="9">'Forma 13'!$C$169</definedName>
    <definedName name="VAS013_F_PavirsiniuNuotekuTvarkymoTechnologiniu20M" localSheetId="9">'Forma 13'!$C$203</definedName>
    <definedName name="VAS013_F_PAVIRSINIUNUOTEKUTVARKYMOTiesiogines20M" localSheetId="9">'Forma 13'!$C$18</definedName>
    <definedName name="VAS013_F_PavirsiniuNuotekuTvarkymoTransporto20M" localSheetId="9">'Forma 13'!$C$223</definedName>
    <definedName name="VAS013_F_PAVIRSINIUNUOTEKUTVARKYMOTurto20M" localSheetId="9">'Forma 13'!$C$61</definedName>
    <definedName name="VAS013_F_PavirsiniuNuotekuTvarkymoVandentvarkos20M" localSheetId="9">'Forma 13'!$C$109</definedName>
    <definedName name="VAS013_F_PERKAMOSPASLAUGOS20M" localSheetId="9">'Forma 13'!$C$261</definedName>
    <definedName name="VAS013_F_ReklamosRinkodarosSanaudos20M" localSheetId="9">'Forma 13'!$C$30</definedName>
    <definedName name="VAS013_F_ReprezentacijosSanaudos20M" localSheetId="9">'Forma 13'!$C$29</definedName>
    <definedName name="VAS013_F_SanaudosSusijusiosSu20M" localSheetId="9">'Forma 13'!$C$32</definedName>
    <definedName name="VAS013_F_SILUMOSENERGIJOS20M" localSheetId="9">'Forma 13'!$C$162</definedName>
    <definedName name="VAS013_F_TantjemuIsmokos20M" localSheetId="9">'Forma 13'!$C$27</definedName>
    <definedName name="VAS013_F_TECHNOLOGINIUMEDZIAGUSANAUDOS20M" localSheetId="9">'Forma 13'!$C$198</definedName>
    <definedName name="VAS013_F_TeisinesPaslaugos20M" localSheetId="9">'Forma 13'!$C$258</definedName>
    <definedName name="VAS013_F_TelekomunikacijuPaslaugos20M" localSheetId="9">'Forma 13'!$C$257</definedName>
    <definedName name="VAS013_F_TIESIOGINESVEIKLOSSANAUDOS20M" localSheetId="9">'Forma 13'!$C$11</definedName>
    <definedName name="VAS013_F_TRANSPORTOPASLAUGOS20M" localSheetId="9">'Forma 13'!$C$216</definedName>
    <definedName name="VAS013_F_TURTOSANAUDOS20M" localSheetId="9">'Forma 13'!$C$54</definedName>
    <definedName name="VAS013_F_VANDENTVARKOS20M" localSheetId="9">'Forma 13'!$C$10</definedName>
    <definedName name="VAS013_F_VANDENTVARKOSTURTONUOMOS20M" localSheetId="9">'Forma 13'!$C$102</definedName>
    <definedName name="VAS013_F_VANDENTVARKOSUKIOSANAUDOS20M" localSheetId="9">'Forma 13'!$C$53</definedName>
    <definedName name="VAS013_F_VISOSSANAUDOS20M" localSheetId="9">'Forma 13'!$C$295</definedName>
    <definedName name="VAS014_D_2020" localSheetId="14">'Forma 14'!$S$9</definedName>
    <definedName name="VAS014_D_2020Baziniu" localSheetId="14">'Forma 14'!$R$9</definedName>
    <definedName name="VAS014_D_20BaziniuM" localSheetId="14">'Forma 14'!$C$9</definedName>
    <definedName name="VAS014_D_20BaziniuM2" localSheetId="14">'Forma 14'!$H$9</definedName>
    <definedName name="VAS014_D_20BaziniuM3" localSheetId="14">'Forma 14'!$M$9</definedName>
    <definedName name="VAS014_D_20mFaktas" localSheetId="14">'Forma 14'!$D$9</definedName>
    <definedName name="VAS014_D_20mFaktas2" localSheetId="14">'Forma 14'!$I$9</definedName>
    <definedName name="VAS014_D_20mFaktas3" localSheetId="14">'Forma 14'!$N$9</definedName>
    <definedName name="VAS014_D_ANebaigtaStatyba" localSheetId="14">'Forma 14'!$D$10</definedName>
    <definedName name="VAS014_D_ANebaigtaStatyba2" localSheetId="14">'Forma 14'!$I$10</definedName>
    <definedName name="VAS014_D_ANebaigtaStatyba3" localSheetId="14">'Forma 14'!$N$10</definedName>
    <definedName name="VAS014_D_AnkstesniaisLaikotarpiaisSukauptos" localSheetId="14">'Forma 14'!$B$52</definedName>
    <definedName name="VAS014_D_AtaskaitinioLaikotarpioPajamos" localSheetId="14">'Forma 14'!$B$51</definedName>
    <definedName name="VAS014_D_AtaskaitinioLaikotarpioPelno" localSheetId="14">'Forma 14'!$B$50</definedName>
    <definedName name="VAS014_D_BAtaskaitiniuLaikotarpiu" localSheetId="14">'Forma 14'!$E$10</definedName>
    <definedName name="VAS014_D_BAtaskaitiniuLaikotarpiu2" localSheetId="14">'Forma 14'!$J$10</definedName>
    <definedName name="VAS014_D_BAtaskaitiniuLaikotarpiu3" localSheetId="14">'Forma 14'!$O$10</definedName>
    <definedName name="VAS014_D_CNebaigtaStatyba" localSheetId="14">'Forma 14'!$F$10</definedName>
    <definedName name="VAS014_D_CNebaigtaStatyba2" localSheetId="14">'Forma 14'!$K$10</definedName>
    <definedName name="VAS014_D_CNebaigtaStatyba3" localSheetId="14">'Forma 14'!$P$10</definedName>
    <definedName name="VAS014_D_DPradetasEksploatuoti" localSheetId="14">'Forma 14'!$G$10</definedName>
    <definedName name="VAS014_D_DPradetasEksploatuoti2" localSheetId="14">'Forma 14'!$L$10</definedName>
    <definedName name="VAS014_D_DPradetasEksploatuoti3" localSheetId="14">'Forma 14'!$Q$10</definedName>
    <definedName name="VAS014_D_EuroposSajungosFondu" localSheetId="14">'Forma 14'!$B$40</definedName>
    <definedName name="VAS014_D_EuroposSajungosFondu1" localSheetId="14">'Forma 14'!$B$41</definedName>
    <definedName name="VAS014_D_EuroposSajungosFondu2" localSheetId="14">'Forma 14'!$B$42</definedName>
    <definedName name="VAS014_D_EuroposSajungosFondu3" localSheetId="14">'Forma 14'!$B$43</definedName>
    <definedName name="VAS014_D_EuroposSajungosFondu4" localSheetId="14">'Forma 14'!$B$44</definedName>
    <definedName name="VAS014_D_EuroposSajungosFondu5" localSheetId="14">'Forma 14'!$B$45</definedName>
    <definedName name="VAS014_D_EuroposSajungosFondu6" localSheetId="14">'Forma 14'!$B$46</definedName>
    <definedName name="VAS014_D_EuroposSajungosFondu7" localSheetId="14">'Forma 14'!$B$47</definedName>
    <definedName name="VAS014_D_EuroposSajungosFondu8" localSheetId="14">'Forma 14'!$B$48</definedName>
    <definedName name="VAS014_D_IlgalaikiamTurtuiIsigyti" localSheetId="14">'Forma 14'!$B$90</definedName>
    <definedName name="VAS014_D_IlgalaikiamTurtuiIsigyti1" localSheetId="14">'Forma 14'!$B$91:$B$130</definedName>
    <definedName name="VAS014_D_IlgalaikioTurtoIsigijimo" localSheetId="14">'Forma 14'!$B$11</definedName>
    <definedName name="VAS014_D_IlgalaikioTurtoNusidevejimo" localSheetId="14">'Forma 14'!$B$12</definedName>
    <definedName name="VAS014_D_InvesticijuIrPletros" localSheetId="14">'Forma 14'!$B$59</definedName>
    <definedName name="VAS014_D_InvesticijuIrPletros1" localSheetId="14">'Forma 14'!$B$60:$B$89</definedName>
    <definedName name="VAS014_D_Ivykdymas" localSheetId="14">'Forma 14'!$V$9</definedName>
    <definedName name="VAS014_D_Kitos" localSheetId="14">'Forma 14'!$B$53</definedName>
    <definedName name="VAS014_D_Kitos1" localSheetId="14">'Forma 14'!$B$54</definedName>
    <definedName name="VAS014_D_Kitos2" localSheetId="14">'Forma 14'!$B$55</definedName>
    <definedName name="VAS014_D_Kitos3" localSheetId="14">'Forma 14'!$B$56</definedName>
    <definedName name="VAS014_D_KitosNuosavosLesos" localSheetId="14">'Forma 14'!$B$49</definedName>
    <definedName name="VAS014_D_LesuPanaudojimas" localSheetId="14">'Forma 14'!$B$58</definedName>
    <definedName name="VAS014_D_LesuPanaudojimas2" localSheetId="14">'Forma 14'!$T$10</definedName>
    <definedName name="VAS014_D_LesuPanaudojimas3" localSheetId="14">'Forma 14'!$W$10</definedName>
    <definedName name="VAS014_D_LesuSaltiniuIr" localSheetId="14">'Forma 14'!$B$57</definedName>
    <definedName name="VAS014_D_PaskolosInvesticijuProjektams" localSheetId="14">'Forma 14'!$B$30</definedName>
    <definedName name="VAS014_D_PaskolosInvesticijuProjektams1" localSheetId="14">'Forma 14'!$B$31</definedName>
    <definedName name="VAS014_D_PaskolosInvesticijuProjektams2" localSheetId="14">'Forma 14'!$B$32</definedName>
    <definedName name="VAS014_D_PaskolosInvesticijuProjektams3" localSheetId="14">'Forma 14'!$B$33</definedName>
    <definedName name="VAS014_D_PaskolosInvesticijuProjektams4" localSheetId="14">'Forma 14'!$B$34</definedName>
    <definedName name="VAS014_D_PaskolosInvesticijuProjektams5" localSheetId="14">'Forma 14'!$B$35</definedName>
    <definedName name="VAS014_D_PaskolosInvesticijuProjektams6" localSheetId="14">'Forma 14'!$B$36</definedName>
    <definedName name="VAS014_D_PaskolosInvesticijuProjektams7" localSheetId="14">'Forma 14'!$B$37</definedName>
    <definedName name="VAS014_D_PaskolosInvesticijuProjektams8" localSheetId="14">'Forma 14'!$B$38</definedName>
    <definedName name="VAS014_D_PaskolosInvesticijuProjektams9" localSheetId="14">'Forma 14'!$B$39</definedName>
    <definedName name="VAS014_D_PradetasEksploatuotiIlgalaikis" localSheetId="14">'Forma 14'!$U$10</definedName>
    <definedName name="VAS014_D_SaltiniuPanaudojimas" localSheetId="14">'Forma 14'!$S$10</definedName>
    <definedName name="VAS014_D_SaltiniuPanaudojimas2" localSheetId="14">'Forma 14'!$V$10</definedName>
    <definedName name="VAS014_D_SavivaldybesSubsidijuIr" localSheetId="14">'Forma 14'!$B$20</definedName>
    <definedName name="VAS014_D_SavivaldybesSubsidijuIr1" localSheetId="14">'Forma 14'!$B$21</definedName>
    <definedName name="VAS014_D_SavivaldybesSubsidijuIr2" localSheetId="14">'Forma 14'!$B$22</definedName>
    <definedName name="VAS014_D_SavivaldybesSubsidijuIr3" localSheetId="14">'Forma 14'!$B$23</definedName>
    <definedName name="VAS014_D_SavivaldybesSubsidijuIr4" localSheetId="14">'Forma 14'!$B$24</definedName>
    <definedName name="VAS014_D_SavivaldybesSubsidijuIr5" localSheetId="14">'Forma 14'!$B$25</definedName>
    <definedName name="VAS014_D_SavivaldybesSubsidijuIr6" localSheetId="14">'Forma 14'!$B$26</definedName>
    <definedName name="VAS014_D_SavivaldybesSubsidijuIr7" localSheetId="14">'Forma 14'!$B$27</definedName>
    <definedName name="VAS014_D_SavivaldybesSubsidijuIr8" localSheetId="14">'Forma 14'!$B$28</definedName>
    <definedName name="VAS014_D_SavivaldybesSubsidijuIr9" localSheetId="14">'Forma 14'!$B$29</definedName>
    <definedName name="VAS014_D_ValstybesSubsidijuIr" localSheetId="14">'Forma 14'!$B$13</definedName>
    <definedName name="VAS014_D_ValstybesSubsidijuIr1" localSheetId="14">'Forma 14'!$B$14</definedName>
    <definedName name="VAS014_D_ValstybesSubsidijuIr2" localSheetId="14">'Forma 14'!$B$15</definedName>
    <definedName name="VAS014_D_ValstybesSubsidijuIr3" localSheetId="14">'Forma 14'!$B$16</definedName>
    <definedName name="VAS014_D_ValstybesSubsidijuIr4" localSheetId="14">'Forma 14'!$B$17</definedName>
    <definedName name="VAS014_D_ValstybesSubsidijuIr5" localSheetId="14">'Forma 14'!$B$18</definedName>
    <definedName name="VAS014_D_ValstybesSubsidijuIr6" localSheetId="14">'Forma 14'!$B$19</definedName>
    <definedName name="VAS014_F_AnkstesniaisLaikotarpiaisSukauptos2020Baziniu" localSheetId="14">'Forma 14'!$R$52</definedName>
    <definedName name="VAS014_F_AnkstesniaisLaikotarpiaisSukauptos20BaziniuM" localSheetId="14">'Forma 14'!$C$52</definedName>
    <definedName name="VAS014_F_AnkstesniaisLaikotarpiaisSukauptos20BaziniuM2" localSheetId="14">'Forma 14'!$H$52</definedName>
    <definedName name="VAS014_F_AnkstesniaisLaikotarpiaisSukauptos20BaziniuM3" localSheetId="14">'Forma 14'!$M$52</definedName>
    <definedName name="VAS014_F_AnkstesniaisLaikotarpiaisSukauptosBAtaskaitiniuLaikotarpiu" localSheetId="14">'Forma 14'!$E$52</definedName>
    <definedName name="VAS014_F_AnkstesniaisLaikotarpiaisSukauptosBAtaskaitiniuLaikotarpiu2" localSheetId="14">'Forma 14'!$J$52</definedName>
    <definedName name="VAS014_F_AnkstesniaisLaikotarpiaisSukauptosBAtaskaitiniuLaikotarpiu3" localSheetId="14">'Forma 14'!$O$52</definedName>
    <definedName name="VAS014_F_AnkstesniaisLaikotarpiaisSukauptosDPradetasEksploatuoti" localSheetId="14">'Forma 14'!$G$52</definedName>
    <definedName name="VAS014_F_AnkstesniaisLaikotarpiaisSukauptosDPradetasEksploatuoti2" localSheetId="14">'Forma 14'!$L$52</definedName>
    <definedName name="VAS014_F_AnkstesniaisLaikotarpiaisSukauptosDPradetasEksploatuoti3" localSheetId="14">'Forma 14'!$Q$52</definedName>
    <definedName name="VAS014_F_AnkstesniaisLaikotarpiaisSukauptosSaltiniuPanaudojimas" localSheetId="14">'Forma 14'!$S$52</definedName>
    <definedName name="VAS014_F_AnkstesniaisLaikotarpiaisSukauptosSaltiniuPanaudojimas2" localSheetId="14">'Forma 14'!$V$52</definedName>
    <definedName name="VAS014_F_AtaskaitinioLaikotarpioPajamos2020Baziniu" localSheetId="14">'Forma 14'!$R$51</definedName>
    <definedName name="VAS014_F_AtaskaitinioLaikotarpioPajamos20BaziniuM" localSheetId="14">'Forma 14'!$C$51</definedName>
    <definedName name="VAS014_F_AtaskaitinioLaikotarpioPajamos20BaziniuM2" localSheetId="14">'Forma 14'!$H$51</definedName>
    <definedName name="VAS014_F_AtaskaitinioLaikotarpioPajamos20BaziniuM3" localSheetId="14">'Forma 14'!$M$51</definedName>
    <definedName name="VAS014_F_AtaskaitinioLaikotarpioPajamosBAtaskaitiniuLaikotarpiu" localSheetId="14">'Forma 14'!$E$51</definedName>
    <definedName name="VAS014_F_AtaskaitinioLaikotarpioPajamosBAtaskaitiniuLaikotarpiu2" localSheetId="14">'Forma 14'!$J$51</definedName>
    <definedName name="VAS014_F_AtaskaitinioLaikotarpioPajamosBAtaskaitiniuLaikotarpiu3" localSheetId="14">'Forma 14'!$O$51</definedName>
    <definedName name="VAS014_F_AtaskaitinioLaikotarpioPajamosDPradetasEksploatuoti" localSheetId="14">'Forma 14'!$G$51</definedName>
    <definedName name="VAS014_F_AtaskaitinioLaikotarpioPajamosDPradetasEksploatuoti2" localSheetId="14">'Forma 14'!$L$51</definedName>
    <definedName name="VAS014_F_AtaskaitinioLaikotarpioPajamosDPradetasEksploatuoti3" localSheetId="14">'Forma 14'!$Q$51</definedName>
    <definedName name="VAS014_F_AtaskaitinioLaikotarpioPajamosSaltiniuPanaudojimas" localSheetId="14">'Forma 14'!$S$51</definedName>
    <definedName name="VAS014_F_AtaskaitinioLaikotarpioPajamosSaltiniuPanaudojimas2" localSheetId="14">'Forma 14'!$V$51</definedName>
    <definedName name="VAS014_F_AtaskaitinioLaikotarpioPelno2020Baziniu" localSheetId="14">'Forma 14'!$R$50</definedName>
    <definedName name="VAS014_F_AtaskaitinioLaikotarpioPelno20BaziniuM" localSheetId="14">'Forma 14'!$C$50</definedName>
    <definedName name="VAS014_F_AtaskaitinioLaikotarpioPelno20BaziniuM2" localSheetId="14">'Forma 14'!$H$50</definedName>
    <definedName name="VAS014_F_AtaskaitinioLaikotarpioPelno20BaziniuM3" localSheetId="14">'Forma 14'!$M$50</definedName>
    <definedName name="VAS014_F_AtaskaitinioLaikotarpioPelnoBAtaskaitiniuLaikotarpiu" localSheetId="14">'Forma 14'!$E$50</definedName>
    <definedName name="VAS014_F_AtaskaitinioLaikotarpioPelnoBAtaskaitiniuLaikotarpiu2" localSheetId="14">'Forma 14'!$J$50</definedName>
    <definedName name="VAS014_F_AtaskaitinioLaikotarpioPelnoBAtaskaitiniuLaikotarpiu3" localSheetId="14">'Forma 14'!$O$50</definedName>
    <definedName name="VAS014_F_AtaskaitinioLaikotarpioPelnoDPradetasEksploatuoti" localSheetId="14">'Forma 14'!$G$50</definedName>
    <definedName name="VAS014_F_AtaskaitinioLaikotarpioPelnoDPradetasEksploatuoti2" localSheetId="14">'Forma 14'!$L$50</definedName>
    <definedName name="VAS014_F_AtaskaitinioLaikotarpioPelnoDPradetasEksploatuoti3" localSheetId="14">'Forma 14'!$Q$50</definedName>
    <definedName name="VAS014_F_AtaskaitinioLaikotarpioPelnoSaltiniuPanaudojimas" localSheetId="14">'Forma 14'!$S$50</definedName>
    <definedName name="VAS014_F_AtaskaitinioLaikotarpioPelnoSaltiniuPanaudojimas2" localSheetId="14">'Forma 14'!$V$50</definedName>
    <definedName name="VAS014_F_EuroposSajungosFondu12020Baziniu" localSheetId="14">'Forma 14'!$R$41</definedName>
    <definedName name="VAS014_F_EuroposSajungosFondu120BaziniuM" localSheetId="14">'Forma 14'!$C$41</definedName>
    <definedName name="VAS014_F_EuroposSajungosFondu120BaziniuM2" localSheetId="14">'Forma 14'!$H$41</definedName>
    <definedName name="VAS014_F_EuroposSajungosFondu120BaziniuM3" localSheetId="14">'Forma 14'!$M$41</definedName>
    <definedName name="VAS014_F_EuroposSajungosFondu1BAtaskaitiniuLaikotarpiu" localSheetId="14">'Forma 14'!$E$41</definedName>
    <definedName name="VAS014_F_EuroposSajungosFondu1BAtaskaitiniuLaikotarpiu2" localSheetId="14">'Forma 14'!$J$41</definedName>
    <definedName name="VAS014_F_EuroposSajungosFondu1BAtaskaitiniuLaikotarpiu3" localSheetId="14">'Forma 14'!$O$41</definedName>
    <definedName name="VAS014_F_EuroposSajungosFondu1DPradetasEksploatuoti" localSheetId="14">'Forma 14'!$G$41</definedName>
    <definedName name="VAS014_F_EuroposSajungosFondu1DPradetasEksploatuoti2" localSheetId="14">'Forma 14'!$L$41</definedName>
    <definedName name="VAS014_F_EuroposSajungosFondu1DPradetasEksploatuoti3" localSheetId="14">'Forma 14'!$Q$41</definedName>
    <definedName name="VAS014_F_EuroposSajungosFondu1SaltiniuPanaudojimas" localSheetId="14">'Forma 14'!$S$41</definedName>
    <definedName name="VAS014_F_EuroposSajungosFondu1SaltiniuPanaudojimas2" localSheetId="14">'Forma 14'!$V$41</definedName>
    <definedName name="VAS014_F_EuroposSajungosFondu2020Baziniu" localSheetId="14">'Forma 14'!$R$40</definedName>
    <definedName name="VAS014_F_EuroposSajungosFondu20BaziniuM" localSheetId="14">'Forma 14'!$C$40</definedName>
    <definedName name="VAS014_F_EuroposSajungosFondu20BaziniuM2" localSheetId="14">'Forma 14'!$H$40</definedName>
    <definedName name="VAS014_F_EuroposSajungosFondu20BaziniuM3" localSheetId="14">'Forma 14'!$M$40</definedName>
    <definedName name="VAS014_F_EuroposSajungosFondu22020Baziniu" localSheetId="14">'Forma 14'!$R$42</definedName>
    <definedName name="VAS014_F_EuroposSajungosFondu220BaziniuM" localSheetId="14">'Forma 14'!$C$42</definedName>
    <definedName name="VAS014_F_EuroposSajungosFondu220BaziniuM2" localSheetId="14">'Forma 14'!$H$42</definedName>
    <definedName name="VAS014_F_EuroposSajungosFondu220BaziniuM3" localSheetId="14">'Forma 14'!$M$42</definedName>
    <definedName name="VAS014_F_EuroposSajungosFondu2BAtaskaitiniuLaikotarpiu" localSheetId="14">'Forma 14'!$E$42</definedName>
    <definedName name="VAS014_F_EuroposSajungosFondu2BAtaskaitiniuLaikotarpiu2" localSheetId="14">'Forma 14'!$J$42</definedName>
    <definedName name="VAS014_F_EuroposSajungosFondu2BAtaskaitiniuLaikotarpiu3" localSheetId="14">'Forma 14'!$O$42</definedName>
    <definedName name="VAS014_F_EuroposSajungosFondu2DPradetasEksploatuoti" localSheetId="14">'Forma 14'!$G$42</definedName>
    <definedName name="VAS014_F_EuroposSajungosFondu2DPradetasEksploatuoti2" localSheetId="14">'Forma 14'!$L$42</definedName>
    <definedName name="VAS014_F_EuroposSajungosFondu2DPradetasEksploatuoti3" localSheetId="14">'Forma 14'!$Q$42</definedName>
    <definedName name="VAS014_F_EuroposSajungosFondu2SaltiniuPanaudojimas" localSheetId="14">'Forma 14'!$S$42</definedName>
    <definedName name="VAS014_F_EuroposSajungosFondu2SaltiniuPanaudojimas2" localSheetId="14">'Forma 14'!$V$42</definedName>
    <definedName name="VAS014_F_EuroposSajungosFondu32020Baziniu" localSheetId="14">'Forma 14'!$R$43</definedName>
    <definedName name="VAS014_F_EuroposSajungosFondu320BaziniuM" localSheetId="14">'Forma 14'!$C$43</definedName>
    <definedName name="VAS014_F_EuroposSajungosFondu320BaziniuM2" localSheetId="14">'Forma 14'!$H$43</definedName>
    <definedName name="VAS014_F_EuroposSajungosFondu320BaziniuM3" localSheetId="14">'Forma 14'!$M$43</definedName>
    <definedName name="VAS014_F_EuroposSajungosFondu3BAtaskaitiniuLaikotarpiu" localSheetId="14">'Forma 14'!$E$43</definedName>
    <definedName name="VAS014_F_EuroposSajungosFondu3BAtaskaitiniuLaikotarpiu2" localSheetId="14">'Forma 14'!$J$43</definedName>
    <definedName name="VAS014_F_EuroposSajungosFondu3BAtaskaitiniuLaikotarpiu3" localSheetId="14">'Forma 14'!$O$43</definedName>
    <definedName name="VAS014_F_EuroposSajungosFondu3DPradetasEksploatuoti" localSheetId="14">'Forma 14'!$G$43</definedName>
    <definedName name="VAS014_F_EuroposSajungosFondu3DPradetasEksploatuoti2" localSheetId="14">'Forma 14'!$L$43</definedName>
    <definedName name="VAS014_F_EuroposSajungosFondu3DPradetasEksploatuoti3" localSheetId="14">'Forma 14'!$Q$43</definedName>
    <definedName name="VAS014_F_EuroposSajungosFondu3SaltiniuPanaudojimas" localSheetId="14">'Forma 14'!$S$43</definedName>
    <definedName name="VAS014_F_EuroposSajungosFondu3SaltiniuPanaudojimas2" localSheetId="14">'Forma 14'!$V$43</definedName>
    <definedName name="VAS014_F_EuroposSajungosFondu42020Baziniu" localSheetId="14">'Forma 14'!$R$44</definedName>
    <definedName name="VAS014_F_EuroposSajungosFondu420BaziniuM" localSheetId="14">'Forma 14'!$C$44</definedName>
    <definedName name="VAS014_F_EuroposSajungosFondu420BaziniuM2" localSheetId="14">'Forma 14'!$H$44</definedName>
    <definedName name="VAS014_F_EuroposSajungosFondu420BaziniuM3" localSheetId="14">'Forma 14'!$M$44</definedName>
    <definedName name="VAS014_F_EuroposSajungosFondu4BAtaskaitiniuLaikotarpiu" localSheetId="14">'Forma 14'!$E$44</definedName>
    <definedName name="VAS014_F_EuroposSajungosFondu4BAtaskaitiniuLaikotarpiu2" localSheetId="14">'Forma 14'!$J$44</definedName>
    <definedName name="VAS014_F_EuroposSajungosFondu4BAtaskaitiniuLaikotarpiu3" localSheetId="14">'Forma 14'!$O$44</definedName>
    <definedName name="VAS014_F_EuroposSajungosFondu4DPradetasEksploatuoti" localSheetId="14">'Forma 14'!$G$44</definedName>
    <definedName name="VAS014_F_EuroposSajungosFondu4DPradetasEksploatuoti2" localSheetId="14">'Forma 14'!$L$44</definedName>
    <definedName name="VAS014_F_EuroposSajungosFondu4DPradetasEksploatuoti3" localSheetId="14">'Forma 14'!$Q$44</definedName>
    <definedName name="VAS014_F_EuroposSajungosFondu4SaltiniuPanaudojimas" localSheetId="14">'Forma 14'!$S$44</definedName>
    <definedName name="VAS014_F_EuroposSajungosFondu4SaltiniuPanaudojimas2" localSheetId="14">'Forma 14'!$V$44</definedName>
    <definedName name="VAS014_F_EuroposSajungosFondu52020Baziniu" localSheetId="14">'Forma 14'!$R$45</definedName>
    <definedName name="VAS014_F_EuroposSajungosFondu520BaziniuM" localSheetId="14">'Forma 14'!$C$45</definedName>
    <definedName name="VAS014_F_EuroposSajungosFondu520BaziniuM2" localSheetId="14">'Forma 14'!$H$45</definedName>
    <definedName name="VAS014_F_EuroposSajungosFondu520BaziniuM3" localSheetId="14">'Forma 14'!$M$45</definedName>
    <definedName name="VAS014_F_EuroposSajungosFondu5BAtaskaitiniuLaikotarpiu" localSheetId="14">'Forma 14'!$E$45</definedName>
    <definedName name="VAS014_F_EuroposSajungosFondu5BAtaskaitiniuLaikotarpiu2" localSheetId="14">'Forma 14'!$J$45</definedName>
    <definedName name="VAS014_F_EuroposSajungosFondu5BAtaskaitiniuLaikotarpiu3" localSheetId="14">'Forma 14'!$O$45</definedName>
    <definedName name="VAS014_F_EuroposSajungosFondu5DPradetasEksploatuoti" localSheetId="14">'Forma 14'!$G$45</definedName>
    <definedName name="VAS014_F_EuroposSajungosFondu5DPradetasEksploatuoti2" localSheetId="14">'Forma 14'!$L$45</definedName>
    <definedName name="VAS014_F_EuroposSajungosFondu5DPradetasEksploatuoti3" localSheetId="14">'Forma 14'!$Q$45</definedName>
    <definedName name="VAS014_F_EuroposSajungosFondu5SaltiniuPanaudojimas" localSheetId="14">'Forma 14'!$S$45</definedName>
    <definedName name="VAS014_F_EuroposSajungosFondu5SaltiniuPanaudojimas2" localSheetId="14">'Forma 14'!$V$45</definedName>
    <definedName name="VAS014_F_EuroposSajungosFondu62020Baziniu" localSheetId="14">'Forma 14'!$R$46</definedName>
    <definedName name="VAS014_F_EuroposSajungosFondu620BaziniuM" localSheetId="14">'Forma 14'!$C$46</definedName>
    <definedName name="VAS014_F_EuroposSajungosFondu620BaziniuM2" localSheetId="14">'Forma 14'!$H$46</definedName>
    <definedName name="VAS014_F_EuroposSajungosFondu620BaziniuM3" localSheetId="14">'Forma 14'!$M$46</definedName>
    <definedName name="VAS014_F_EuroposSajungosFondu6BAtaskaitiniuLaikotarpiu" localSheetId="14">'Forma 14'!$E$46</definedName>
    <definedName name="VAS014_F_EuroposSajungosFondu6BAtaskaitiniuLaikotarpiu2" localSheetId="14">'Forma 14'!$J$46</definedName>
    <definedName name="VAS014_F_EuroposSajungosFondu6BAtaskaitiniuLaikotarpiu3" localSheetId="14">'Forma 14'!$O$46</definedName>
    <definedName name="VAS014_F_EuroposSajungosFondu6DPradetasEksploatuoti" localSheetId="14">'Forma 14'!$G$46</definedName>
    <definedName name="VAS014_F_EuroposSajungosFondu6DPradetasEksploatuoti2" localSheetId="14">'Forma 14'!$L$46</definedName>
    <definedName name="VAS014_F_EuroposSajungosFondu6DPradetasEksploatuoti3" localSheetId="14">'Forma 14'!$Q$46</definedName>
    <definedName name="VAS014_F_EuroposSajungosFondu6SaltiniuPanaudojimas" localSheetId="14">'Forma 14'!$S$46</definedName>
    <definedName name="VAS014_F_EuroposSajungosFondu6SaltiniuPanaudojimas2" localSheetId="14">'Forma 14'!$V$46</definedName>
    <definedName name="VAS014_F_EuroposSajungosFondu72020Baziniu" localSheetId="14">'Forma 14'!$R$47</definedName>
    <definedName name="VAS014_F_EuroposSajungosFondu720BaziniuM" localSheetId="14">'Forma 14'!$C$47</definedName>
    <definedName name="VAS014_F_EuroposSajungosFondu720BaziniuM2" localSheetId="14">'Forma 14'!$H$47</definedName>
    <definedName name="VAS014_F_EuroposSajungosFondu720BaziniuM3" localSheetId="14">'Forma 14'!$M$47</definedName>
    <definedName name="VAS014_F_EuroposSajungosFondu7BAtaskaitiniuLaikotarpiu" localSheetId="14">'Forma 14'!$E$47</definedName>
    <definedName name="VAS014_F_EuroposSajungosFondu7BAtaskaitiniuLaikotarpiu2" localSheetId="14">'Forma 14'!$J$47</definedName>
    <definedName name="VAS014_F_EuroposSajungosFondu7BAtaskaitiniuLaikotarpiu3" localSheetId="14">'Forma 14'!$O$47</definedName>
    <definedName name="VAS014_F_EuroposSajungosFondu7DPradetasEksploatuoti" localSheetId="14">'Forma 14'!$G$47</definedName>
    <definedName name="VAS014_F_EuroposSajungosFondu7DPradetasEksploatuoti2" localSheetId="14">'Forma 14'!$L$47</definedName>
    <definedName name="VAS014_F_EuroposSajungosFondu7DPradetasEksploatuoti3" localSheetId="14">'Forma 14'!$Q$47</definedName>
    <definedName name="VAS014_F_EuroposSajungosFondu7SaltiniuPanaudojimas" localSheetId="14">'Forma 14'!$S$47</definedName>
    <definedName name="VAS014_F_EuroposSajungosFondu7SaltiniuPanaudojimas2" localSheetId="14">'Forma 14'!$V$47</definedName>
    <definedName name="VAS014_F_EuroposSajungosFondu82020Baziniu" localSheetId="14">'Forma 14'!$R$48</definedName>
    <definedName name="VAS014_F_EuroposSajungosFondu820BaziniuM" localSheetId="14">'Forma 14'!$C$48</definedName>
    <definedName name="VAS014_F_EuroposSajungosFondu820BaziniuM2" localSheetId="14">'Forma 14'!$H$48</definedName>
    <definedName name="VAS014_F_EuroposSajungosFondu820BaziniuM3" localSheetId="14">'Forma 14'!$M$48</definedName>
    <definedName name="VAS014_F_EuroposSajungosFondu8BAtaskaitiniuLaikotarpiu" localSheetId="14">'Forma 14'!$E$48</definedName>
    <definedName name="VAS014_F_EuroposSajungosFondu8BAtaskaitiniuLaikotarpiu2" localSheetId="14">'Forma 14'!$J$48</definedName>
    <definedName name="VAS014_F_EuroposSajungosFondu8BAtaskaitiniuLaikotarpiu3" localSheetId="14">'Forma 14'!$O$48</definedName>
    <definedName name="VAS014_F_EuroposSajungosFondu8DPradetasEksploatuoti" localSheetId="14">'Forma 14'!$G$48</definedName>
    <definedName name="VAS014_F_EuroposSajungosFondu8DPradetasEksploatuoti2" localSheetId="14">'Forma 14'!$L$48</definedName>
    <definedName name="VAS014_F_EuroposSajungosFondu8DPradetasEksploatuoti3" localSheetId="14">'Forma 14'!$Q$48</definedName>
    <definedName name="VAS014_F_EuroposSajungosFondu8SaltiniuPanaudojimas" localSheetId="14">'Forma 14'!$S$48</definedName>
    <definedName name="VAS014_F_EuroposSajungosFondu8SaltiniuPanaudojimas2" localSheetId="14">'Forma 14'!$V$48</definedName>
    <definedName name="VAS014_F_EuroposSajungosFonduBAtaskaitiniuLaikotarpiu" localSheetId="14">'Forma 14'!$E$40</definedName>
    <definedName name="VAS014_F_EuroposSajungosFonduBAtaskaitiniuLaikotarpiu2" localSheetId="14">'Forma 14'!$J$40</definedName>
    <definedName name="VAS014_F_EuroposSajungosFonduBAtaskaitiniuLaikotarpiu3" localSheetId="14">'Forma 14'!$O$40</definedName>
    <definedName name="VAS014_F_EuroposSajungosFonduDPradetasEksploatuoti" localSheetId="14">'Forma 14'!$G$40</definedName>
    <definedName name="VAS014_F_EuroposSajungosFonduDPradetasEksploatuoti2" localSheetId="14">'Forma 14'!$L$40</definedName>
    <definedName name="VAS014_F_EuroposSajungosFonduDPradetasEksploatuoti3" localSheetId="14">'Forma 14'!$Q$40</definedName>
    <definedName name="VAS014_F_EuroposSajungosFonduSaltiniuPanaudojimas" localSheetId="14">'Forma 14'!$S$40</definedName>
    <definedName name="VAS014_F_EuroposSajungosFonduSaltiniuPanaudojimas2" localSheetId="14">'Forma 14'!$V$40</definedName>
    <definedName name="VAS014_F_IlgalaikiamTurtuiIsigyti12020Baziniu" localSheetId="14">'Forma 14'!$R$91:$R$130</definedName>
    <definedName name="VAS014_F_IlgalaikiamTurtuiIsigyti120BaziniuM" localSheetId="14">'Forma 14'!$C$91:$C$130</definedName>
    <definedName name="VAS014_F_IlgalaikiamTurtuiIsigyti120BaziniuM2" localSheetId="14">'Forma 14'!$H$91:$H$130</definedName>
    <definedName name="VAS014_F_IlgalaikiamTurtuiIsigyti120BaziniuM3" localSheetId="14">'Forma 14'!$M$91:$M$130</definedName>
    <definedName name="VAS014_F_IlgalaikiamTurtuiIsigyti1ANebaigtaStatyba" localSheetId="14">'Forma 14'!$D$91:$D$130</definedName>
    <definedName name="VAS014_F_IlgalaikiamTurtuiIsigyti1ANebaigtaStatyba2" localSheetId="14">'Forma 14'!$I$91:$I$130</definedName>
    <definedName name="VAS014_F_IlgalaikiamTurtuiIsigyti1ANebaigtaStatyba3" localSheetId="14">'Forma 14'!$N$91:$N$130</definedName>
    <definedName name="VAS014_F_IlgalaikiamTurtuiIsigyti1BAtaskaitiniuLaikotarpiu" localSheetId="14">'Forma 14'!$E$91:$E$130</definedName>
    <definedName name="VAS014_F_IlgalaikiamTurtuiIsigyti1BAtaskaitiniuLaikotarpiu2" localSheetId="14">'Forma 14'!$J$91:$J$130</definedName>
    <definedName name="VAS014_F_IlgalaikiamTurtuiIsigyti1BAtaskaitiniuLaikotarpiu3" localSheetId="14">'Forma 14'!$O$91:$O$130</definedName>
    <definedName name="VAS014_F_IlgalaikiamTurtuiIsigyti1CNebaigtaStatyba" localSheetId="14">'Forma 14'!$F$91:$F$130</definedName>
    <definedName name="VAS014_F_IlgalaikiamTurtuiIsigyti1CNebaigtaStatyba2" localSheetId="14">'Forma 14'!$K$91:$K$130</definedName>
    <definedName name="VAS014_F_IlgalaikiamTurtuiIsigyti1CNebaigtaStatyba3" localSheetId="14">'Forma 14'!$P$91:$P$130</definedName>
    <definedName name="VAS014_F_IlgalaikiamTurtuiIsigyti1DPradetasEksploatuoti" localSheetId="14">'Forma 14'!$G$91:$G$130</definedName>
    <definedName name="VAS014_F_IlgalaikiamTurtuiIsigyti1DPradetasEksploatuoti2" localSheetId="14">'Forma 14'!$L$91:$L$130</definedName>
    <definedName name="VAS014_F_IlgalaikiamTurtuiIsigyti1DPradetasEksploatuoti3" localSheetId="14">'Forma 14'!$Q$91:$Q$130</definedName>
    <definedName name="VAS014_F_IlgalaikiamTurtuiIsigyti1LesuPanaudojimas2" localSheetId="14">'Forma 14'!$T$91:$T$130</definedName>
    <definedName name="VAS014_F_IlgalaikiamTurtuiIsigyti1LesuPanaudojimas3" localSheetId="14">'Forma 14'!$W$91:$W$130</definedName>
    <definedName name="VAS014_F_IlgalaikiamTurtuiIsigyti1PradetasEksploatuotiIlgalaikis" localSheetId="14">'Forma 14'!$U$91:$U$130</definedName>
    <definedName name="VAS014_F_IlgalaikiamTurtuiIsigyti2020Baziniu" localSheetId="14">'Forma 14'!$R$90</definedName>
    <definedName name="VAS014_F_IlgalaikiamTurtuiIsigyti20BaziniuM" localSheetId="14">'Forma 14'!$C$90</definedName>
    <definedName name="VAS014_F_IlgalaikiamTurtuiIsigyti20BaziniuM2" localSheetId="14">'Forma 14'!$H$90</definedName>
    <definedName name="VAS014_F_IlgalaikiamTurtuiIsigyti20BaziniuM3" localSheetId="14">'Forma 14'!$M$90</definedName>
    <definedName name="VAS014_F_IlgalaikiamTurtuiIsigytiANebaigtaStatyba" localSheetId="14">'Forma 14'!$D$90</definedName>
    <definedName name="VAS014_F_IlgalaikiamTurtuiIsigytiANebaigtaStatyba2" localSheetId="14">'Forma 14'!$I$90</definedName>
    <definedName name="VAS014_F_IlgalaikiamTurtuiIsigytiANebaigtaStatyba3" localSheetId="14">'Forma 14'!$N$90</definedName>
    <definedName name="VAS014_F_IlgalaikiamTurtuiIsigytiBAtaskaitiniuLaikotarpiu" localSheetId="14">'Forma 14'!$E$90</definedName>
    <definedName name="VAS014_F_IlgalaikiamTurtuiIsigytiBAtaskaitiniuLaikotarpiu2" localSheetId="14">'Forma 14'!$J$90</definedName>
    <definedName name="VAS014_F_IlgalaikiamTurtuiIsigytiBAtaskaitiniuLaikotarpiu3" localSheetId="14">'Forma 14'!$O$90</definedName>
    <definedName name="VAS014_F_IlgalaikiamTurtuiIsigytiCNebaigtaStatyba" localSheetId="14">'Forma 14'!$F$90</definedName>
    <definedName name="VAS014_F_IlgalaikiamTurtuiIsigytiCNebaigtaStatyba2" localSheetId="14">'Forma 14'!$K$90</definedName>
    <definedName name="VAS014_F_IlgalaikiamTurtuiIsigytiCNebaigtaStatyba3" localSheetId="14">'Forma 14'!$P$90</definedName>
    <definedName name="VAS014_F_IlgalaikiamTurtuiIsigytiDPradetasEksploatuoti" localSheetId="14">'Forma 14'!$G$90</definedName>
    <definedName name="VAS014_F_IlgalaikiamTurtuiIsigytiDPradetasEksploatuoti2" localSheetId="14">'Forma 14'!$L$90</definedName>
    <definedName name="VAS014_F_IlgalaikiamTurtuiIsigytiDPradetasEksploatuoti3" localSheetId="14">'Forma 14'!$Q$90</definedName>
    <definedName name="VAS014_F_IlgalaikiamTurtuiIsigytiLesuPanaudojimas2" localSheetId="14">'Forma 14'!$T$90</definedName>
    <definedName name="VAS014_F_IlgalaikiamTurtuiIsigytiLesuPanaudojimas3" localSheetId="14">'Forma 14'!$W$90</definedName>
    <definedName name="VAS014_F_IlgalaikiamTurtuiIsigytiPradetasEksploatuotiIlgalaikis" localSheetId="14">'Forma 14'!$U$90</definedName>
    <definedName name="VAS014_F_IlgalaikioTurtoIsigijimo2020Baziniu" localSheetId="14">'Forma 14'!$R$11</definedName>
    <definedName name="VAS014_F_IlgalaikioTurtoIsigijimo20BaziniuM" localSheetId="14">'Forma 14'!$C$11</definedName>
    <definedName name="VAS014_F_IlgalaikioTurtoIsigijimo20BaziniuM2" localSheetId="14">'Forma 14'!$H$11</definedName>
    <definedName name="VAS014_F_IlgalaikioTurtoIsigijimo20BaziniuM3" localSheetId="14">'Forma 14'!$M$11</definedName>
    <definedName name="VAS014_F_IlgalaikioTurtoIsigijimoBAtaskaitiniuLaikotarpiu" localSheetId="14">'Forma 14'!$E$11</definedName>
    <definedName name="VAS014_F_IlgalaikioTurtoIsigijimoBAtaskaitiniuLaikotarpiu2" localSheetId="14">'Forma 14'!$J$11</definedName>
    <definedName name="VAS014_F_IlgalaikioTurtoIsigijimoBAtaskaitiniuLaikotarpiu3" localSheetId="14">'Forma 14'!$O$11</definedName>
    <definedName name="VAS014_F_IlgalaikioTurtoIsigijimoDPradetasEksploatuoti" localSheetId="14">'Forma 14'!$G$11</definedName>
    <definedName name="VAS014_F_IlgalaikioTurtoIsigijimoDPradetasEksploatuoti2" localSheetId="14">'Forma 14'!$L$11</definedName>
    <definedName name="VAS014_F_IlgalaikioTurtoIsigijimoDPradetasEksploatuoti3" localSheetId="14">'Forma 14'!$Q$11</definedName>
    <definedName name="VAS014_F_IlgalaikioTurtoIsigijimoSaltiniuPanaudojimas" localSheetId="14">'Forma 14'!$S$11</definedName>
    <definedName name="VAS014_F_IlgalaikioTurtoIsigijimoSaltiniuPanaudojimas2" localSheetId="14">'Forma 14'!$V$11</definedName>
    <definedName name="VAS014_F_IlgalaikioTurtoNusidevejimo2020Baziniu" localSheetId="14">'Forma 14'!$R$12</definedName>
    <definedName name="VAS014_F_IlgalaikioTurtoNusidevejimo20BaziniuM" localSheetId="14">'Forma 14'!$C$12</definedName>
    <definedName name="VAS014_F_IlgalaikioTurtoNusidevejimo20BaziniuM2" localSheetId="14">'Forma 14'!$H$12</definedName>
    <definedName name="VAS014_F_IlgalaikioTurtoNusidevejimo20BaziniuM3" localSheetId="14">'Forma 14'!$M$12</definedName>
    <definedName name="VAS014_F_IlgalaikioTurtoNusidevejimoBAtaskaitiniuLaikotarpiu" localSheetId="14">'Forma 14'!$E$12</definedName>
    <definedName name="VAS014_F_IlgalaikioTurtoNusidevejimoBAtaskaitiniuLaikotarpiu2" localSheetId="14">'Forma 14'!$J$12</definedName>
    <definedName name="VAS014_F_IlgalaikioTurtoNusidevejimoBAtaskaitiniuLaikotarpiu3" localSheetId="14">'Forma 14'!$O$12</definedName>
    <definedName name="VAS014_F_IlgalaikioTurtoNusidevejimoDPradetasEksploatuoti" localSheetId="14">'Forma 14'!$G$12</definedName>
    <definedName name="VAS014_F_IlgalaikioTurtoNusidevejimoDPradetasEksploatuoti2" localSheetId="14">'Forma 14'!$L$12</definedName>
    <definedName name="VAS014_F_IlgalaikioTurtoNusidevejimoDPradetasEksploatuoti3" localSheetId="14">'Forma 14'!$Q$12</definedName>
    <definedName name="VAS014_F_IlgalaikioTurtoNusidevejimoSaltiniuPanaudojimas" localSheetId="14">'Forma 14'!$S$12</definedName>
    <definedName name="VAS014_F_IlgalaikioTurtoNusidevejimoSaltiniuPanaudojimas2" localSheetId="14">'Forma 14'!$V$12</definedName>
    <definedName name="VAS014_F_InvesticijuIrPletros12020Baziniu" localSheetId="14">'Forma 14'!$R$60:$R$89</definedName>
    <definedName name="VAS014_F_InvesticijuIrPletros120BaziniuM" localSheetId="14">'Forma 14'!$C$60:$C$89</definedName>
    <definedName name="VAS014_F_InvesticijuIrPletros120BaziniuM2" localSheetId="14">'Forma 14'!$H$60:$H$89</definedName>
    <definedName name="VAS014_F_InvesticijuIrPletros120BaziniuM3" localSheetId="14">'Forma 14'!$M$60:$M$89</definedName>
    <definedName name="VAS014_F_InvesticijuIrPletros1ANebaigtaStatyba" localSheetId="14">'Forma 14'!$D$60:$D$89</definedName>
    <definedName name="VAS014_F_InvesticijuIrPletros1ANebaigtaStatyba2" localSheetId="14">'Forma 14'!$I$60:$I$89</definedName>
    <definedName name="VAS014_F_InvesticijuIrPletros1ANebaigtaStatyba3" localSheetId="14">'Forma 14'!$N$60:$N$89</definedName>
    <definedName name="VAS014_F_InvesticijuIrPletros1BAtaskaitiniuLaikotarpiu" localSheetId="14">'Forma 14'!$E$60:$E$89</definedName>
    <definedName name="VAS014_F_InvesticijuIrPletros1BAtaskaitiniuLaikotarpiu2" localSheetId="14">'Forma 14'!$J$60:$J$89</definedName>
    <definedName name="VAS014_F_InvesticijuIrPletros1BAtaskaitiniuLaikotarpiu3" localSheetId="14">'Forma 14'!$O$60:$O$89</definedName>
    <definedName name="VAS014_F_InvesticijuIrPletros1CNebaigtaStatyba" localSheetId="14">'Forma 14'!$F$60:$F$89</definedName>
    <definedName name="VAS014_F_InvesticijuIrPletros1CNebaigtaStatyba2" localSheetId="14">'Forma 14'!$K$60:$K$89</definedName>
    <definedName name="VAS014_F_InvesticijuIrPletros1CNebaigtaStatyba3" localSheetId="14">'Forma 14'!$P$60:$P$89</definedName>
    <definedName name="VAS014_F_InvesticijuIrPletros1DPradetasEksploatuoti" localSheetId="14">'Forma 14'!$G$60:$G$89</definedName>
    <definedName name="VAS014_F_InvesticijuIrPletros1DPradetasEksploatuoti2" localSheetId="14">'Forma 14'!$L$60:$L$89</definedName>
    <definedName name="VAS014_F_InvesticijuIrPletros1DPradetasEksploatuoti3" localSheetId="14">'Forma 14'!$Q$60:$Q$89</definedName>
    <definedName name="VAS014_F_InvesticijuIrPletros1LesuPanaudojimas2" localSheetId="14">'Forma 14'!$T$60:$T$89</definedName>
    <definedName name="VAS014_F_InvesticijuIrPletros1LesuPanaudojimas3" localSheetId="14">'Forma 14'!$W$60:$W$89</definedName>
    <definedName name="VAS014_F_InvesticijuIrPletros1PradetasEksploatuotiIlgalaikis" localSheetId="14">'Forma 14'!$U$60:$U$89</definedName>
    <definedName name="VAS014_F_InvesticijuIrPletros2020Baziniu" localSheetId="14">'Forma 14'!$R$59</definedName>
    <definedName name="VAS014_F_InvesticijuIrPletros20BaziniuM" localSheetId="14">'Forma 14'!$C$59</definedName>
    <definedName name="VAS014_F_InvesticijuIrPletros20BaziniuM2" localSheetId="14">'Forma 14'!$H$59</definedName>
    <definedName name="VAS014_F_InvesticijuIrPletros20BaziniuM3" localSheetId="14">'Forma 14'!$M$59</definedName>
    <definedName name="VAS014_F_InvesticijuIrPletrosANebaigtaStatyba" localSheetId="14">'Forma 14'!$D$59</definedName>
    <definedName name="VAS014_F_InvesticijuIrPletrosANebaigtaStatyba2" localSheetId="14">'Forma 14'!$I$59</definedName>
    <definedName name="VAS014_F_InvesticijuIrPletrosANebaigtaStatyba3" localSheetId="14">'Forma 14'!$N$59</definedName>
    <definedName name="VAS014_F_InvesticijuIrPletrosBAtaskaitiniuLaikotarpiu" localSheetId="14">'Forma 14'!$E$59</definedName>
    <definedName name="VAS014_F_InvesticijuIrPletrosBAtaskaitiniuLaikotarpiu2" localSheetId="14">'Forma 14'!$J$59</definedName>
    <definedName name="VAS014_F_InvesticijuIrPletrosBAtaskaitiniuLaikotarpiu3" localSheetId="14">'Forma 14'!$O$59</definedName>
    <definedName name="VAS014_F_InvesticijuIrPletrosCNebaigtaStatyba" localSheetId="14">'Forma 14'!$F$59</definedName>
    <definedName name="VAS014_F_InvesticijuIrPletrosCNebaigtaStatyba2" localSheetId="14">'Forma 14'!$K$59</definedName>
    <definedName name="VAS014_F_InvesticijuIrPletrosCNebaigtaStatyba3" localSheetId="14">'Forma 14'!$P$59</definedName>
    <definedName name="VAS014_F_InvesticijuIrPletrosDPradetasEksploatuoti" localSheetId="14">'Forma 14'!$G$59</definedName>
    <definedName name="VAS014_F_InvesticijuIrPletrosDPradetasEksploatuoti2" localSheetId="14">'Forma 14'!$L$59</definedName>
    <definedName name="VAS014_F_InvesticijuIrPletrosDPradetasEksploatuoti3" localSheetId="14">'Forma 14'!$Q$59</definedName>
    <definedName name="VAS014_F_InvesticijuIrPletrosLesuPanaudojimas2" localSheetId="14">'Forma 14'!$T$59</definedName>
    <definedName name="VAS014_F_InvesticijuIrPletrosLesuPanaudojimas3" localSheetId="14">'Forma 14'!$W$59</definedName>
    <definedName name="VAS014_F_InvesticijuIrPletrosPradetasEksploatuotiIlgalaikis" localSheetId="14">'Forma 14'!$U$59</definedName>
    <definedName name="VAS014_F_Kitos12020Baziniu" localSheetId="14">'Forma 14'!$R$54</definedName>
    <definedName name="VAS014_F_Kitos120BaziniuM" localSheetId="14">'Forma 14'!$C$54</definedName>
    <definedName name="VAS014_F_Kitos120BaziniuM2" localSheetId="14">'Forma 14'!$H$54</definedName>
    <definedName name="VAS014_F_Kitos120BaziniuM3" localSheetId="14">'Forma 14'!$M$54</definedName>
    <definedName name="VAS014_F_Kitos1BAtaskaitiniuLaikotarpiu" localSheetId="14">'Forma 14'!$E$54</definedName>
    <definedName name="VAS014_F_Kitos1BAtaskaitiniuLaikotarpiu2" localSheetId="14">'Forma 14'!$J$54</definedName>
    <definedName name="VAS014_F_Kitos1BAtaskaitiniuLaikotarpiu3" localSheetId="14">'Forma 14'!$O$54</definedName>
    <definedName name="VAS014_F_Kitos1DPradetasEksploatuoti" localSheetId="14">'Forma 14'!$G$54</definedName>
    <definedName name="VAS014_F_Kitos1DPradetasEksploatuoti2" localSheetId="14">'Forma 14'!$L$54</definedName>
    <definedName name="VAS014_F_Kitos1DPradetasEksploatuoti3" localSheetId="14">'Forma 14'!$Q$54</definedName>
    <definedName name="VAS014_F_Kitos1SaltiniuPanaudojimas" localSheetId="14">'Forma 14'!$S$54</definedName>
    <definedName name="VAS014_F_Kitos1SaltiniuPanaudojimas2" localSheetId="14">'Forma 14'!$V$54</definedName>
    <definedName name="VAS014_F_Kitos2020Baziniu" localSheetId="14">'Forma 14'!$R$53</definedName>
    <definedName name="VAS014_F_Kitos20BaziniuM" localSheetId="14">'Forma 14'!$C$53</definedName>
    <definedName name="VAS014_F_Kitos20BaziniuM2" localSheetId="14">'Forma 14'!$H$53</definedName>
    <definedName name="VAS014_F_Kitos20BaziniuM3" localSheetId="14">'Forma 14'!$M$53</definedName>
    <definedName name="VAS014_F_Kitos22020Baziniu" localSheetId="14">'Forma 14'!$R$55</definedName>
    <definedName name="VAS014_F_Kitos220BaziniuM" localSheetId="14">'Forma 14'!$C$55</definedName>
    <definedName name="VAS014_F_Kitos220BaziniuM2" localSheetId="14">'Forma 14'!$H$55</definedName>
    <definedName name="VAS014_F_Kitos220BaziniuM3" localSheetId="14">'Forma 14'!$M$55</definedName>
    <definedName name="VAS014_F_Kitos2BAtaskaitiniuLaikotarpiu" localSheetId="14">'Forma 14'!$E$55</definedName>
    <definedName name="VAS014_F_Kitos2BAtaskaitiniuLaikotarpiu2" localSheetId="14">'Forma 14'!$J$55</definedName>
    <definedName name="VAS014_F_Kitos2BAtaskaitiniuLaikotarpiu3" localSheetId="14">'Forma 14'!$O$55</definedName>
    <definedName name="VAS014_F_Kitos2DPradetasEksploatuoti" localSheetId="14">'Forma 14'!$G$55</definedName>
    <definedName name="VAS014_F_Kitos2DPradetasEksploatuoti2" localSheetId="14">'Forma 14'!$L$55</definedName>
    <definedName name="VAS014_F_Kitos2DPradetasEksploatuoti3" localSheetId="14">'Forma 14'!$Q$55</definedName>
    <definedName name="VAS014_F_Kitos2SaltiniuPanaudojimas" localSheetId="14">'Forma 14'!$S$55</definedName>
    <definedName name="VAS014_F_Kitos2SaltiniuPanaudojimas2" localSheetId="14">'Forma 14'!$V$55</definedName>
    <definedName name="VAS014_F_Kitos32020Baziniu" localSheetId="14">'Forma 14'!$R$56</definedName>
    <definedName name="VAS014_F_Kitos320BaziniuM" localSheetId="14">'Forma 14'!$C$56</definedName>
    <definedName name="VAS014_F_Kitos320BaziniuM2" localSheetId="14">'Forma 14'!$H$56</definedName>
    <definedName name="VAS014_F_Kitos320BaziniuM3" localSheetId="14">'Forma 14'!$M$56</definedName>
    <definedName name="VAS014_F_Kitos3BAtaskaitiniuLaikotarpiu" localSheetId="14">'Forma 14'!$E$56</definedName>
    <definedName name="VAS014_F_Kitos3BAtaskaitiniuLaikotarpiu2" localSheetId="14">'Forma 14'!$J$56</definedName>
    <definedName name="VAS014_F_Kitos3BAtaskaitiniuLaikotarpiu3" localSheetId="14">'Forma 14'!$O$56</definedName>
    <definedName name="VAS014_F_Kitos3DPradetasEksploatuoti" localSheetId="14">'Forma 14'!$G$56</definedName>
    <definedName name="VAS014_F_Kitos3DPradetasEksploatuoti2" localSheetId="14">'Forma 14'!$L$56</definedName>
    <definedName name="VAS014_F_Kitos3DPradetasEksploatuoti3" localSheetId="14">'Forma 14'!$Q$56</definedName>
    <definedName name="VAS014_F_Kitos3SaltiniuPanaudojimas" localSheetId="14">'Forma 14'!$S$56</definedName>
    <definedName name="VAS014_F_Kitos3SaltiniuPanaudojimas2" localSheetId="14">'Forma 14'!$V$56</definedName>
    <definedName name="VAS014_F_KitosBAtaskaitiniuLaikotarpiu" localSheetId="14">'Forma 14'!$E$53</definedName>
    <definedName name="VAS014_F_KitosBAtaskaitiniuLaikotarpiu2" localSheetId="14">'Forma 14'!$J$53</definedName>
    <definedName name="VAS014_F_KitosBAtaskaitiniuLaikotarpiu3" localSheetId="14">'Forma 14'!$O$53</definedName>
    <definedName name="VAS014_F_KitosDPradetasEksploatuoti" localSheetId="14">'Forma 14'!$G$53</definedName>
    <definedName name="VAS014_F_KitosDPradetasEksploatuoti2" localSheetId="14">'Forma 14'!$L$53</definedName>
    <definedName name="VAS014_F_KitosDPradetasEksploatuoti3" localSheetId="14">'Forma 14'!$Q$53</definedName>
    <definedName name="VAS014_F_KitosNuosavosLesos2020Baziniu" localSheetId="14">'Forma 14'!$R$49</definedName>
    <definedName name="VAS014_F_KitosNuosavosLesos20BaziniuM" localSheetId="14">'Forma 14'!$C$49</definedName>
    <definedName name="VAS014_F_KitosNuosavosLesos20BaziniuM2" localSheetId="14">'Forma 14'!$H$49</definedName>
    <definedName name="VAS014_F_KitosNuosavosLesos20BaziniuM3" localSheetId="14">'Forma 14'!$M$49</definedName>
    <definedName name="VAS014_F_KitosNuosavosLesosBAtaskaitiniuLaikotarpiu" localSheetId="14">'Forma 14'!$E$49</definedName>
    <definedName name="VAS014_F_KitosNuosavosLesosBAtaskaitiniuLaikotarpiu2" localSheetId="14">'Forma 14'!$J$49</definedName>
    <definedName name="VAS014_F_KitosNuosavosLesosBAtaskaitiniuLaikotarpiu3" localSheetId="14">'Forma 14'!$O$49</definedName>
    <definedName name="VAS014_F_KitosNuosavosLesosDPradetasEksploatuoti" localSheetId="14">'Forma 14'!$G$49</definedName>
    <definedName name="VAS014_F_KitosNuosavosLesosDPradetasEksploatuoti2" localSheetId="14">'Forma 14'!$L$49</definedName>
    <definedName name="VAS014_F_KitosNuosavosLesosDPradetasEksploatuoti3" localSheetId="14">'Forma 14'!$Q$49</definedName>
    <definedName name="VAS014_F_KitosNuosavosLesosSaltiniuPanaudojimas" localSheetId="14">'Forma 14'!$S$49</definedName>
    <definedName name="VAS014_F_KitosNuosavosLesosSaltiniuPanaudojimas2" localSheetId="14">'Forma 14'!$V$49</definedName>
    <definedName name="VAS014_F_KitosSaltiniuPanaudojimas" localSheetId="14">'Forma 14'!$S$53</definedName>
    <definedName name="VAS014_F_KitosSaltiniuPanaudojimas2" localSheetId="14">'Forma 14'!$V$53</definedName>
    <definedName name="VAS014_F_LesuPanaudojimas2020Baziniu" localSheetId="14">'Forma 14'!$R$58</definedName>
    <definedName name="VAS014_F_LesuPanaudojimas20BaziniuM" localSheetId="14">'Forma 14'!$C$58</definedName>
    <definedName name="VAS014_F_LesuPanaudojimas20BaziniuM2" localSheetId="14">'Forma 14'!$H$58</definedName>
    <definedName name="VAS014_F_LesuPanaudojimas20BaziniuM3" localSheetId="14">'Forma 14'!$M$58</definedName>
    <definedName name="VAS014_F_LesuPanaudojimasANebaigtaStatyba" localSheetId="14">'Forma 14'!$D$58</definedName>
    <definedName name="VAS014_F_LesuPanaudojimasANebaigtaStatyba2" localSheetId="14">'Forma 14'!$I$58</definedName>
    <definedName name="VAS014_F_LesuPanaudojimasANebaigtaStatyba3" localSheetId="14">'Forma 14'!$N$58</definedName>
    <definedName name="VAS014_F_LesuPanaudojimasBAtaskaitiniuLaikotarpiu" localSheetId="14">'Forma 14'!$E$58</definedName>
    <definedName name="VAS014_F_LesuPanaudojimasBAtaskaitiniuLaikotarpiu2" localSheetId="14">'Forma 14'!$J$58</definedName>
    <definedName name="VAS014_F_LesuPanaudojimasBAtaskaitiniuLaikotarpiu3" localSheetId="14">'Forma 14'!$O$58</definedName>
    <definedName name="VAS014_F_LesuPanaudojimasCNebaigtaStatyba" localSheetId="14">'Forma 14'!$F$58</definedName>
    <definedName name="VAS014_F_LesuPanaudojimasCNebaigtaStatyba2" localSheetId="14">'Forma 14'!$K$58</definedName>
    <definedName name="VAS014_F_LesuPanaudojimasCNebaigtaStatyba3" localSheetId="14">'Forma 14'!$P$58</definedName>
    <definedName name="VAS014_F_LesuPanaudojimasDPradetasEksploatuoti" localSheetId="14">'Forma 14'!$G$58</definedName>
    <definedName name="VAS014_F_LesuPanaudojimasDPradetasEksploatuoti2" localSheetId="14">'Forma 14'!$L$58</definedName>
    <definedName name="VAS014_F_LesuPanaudojimasDPradetasEksploatuoti3" localSheetId="14">'Forma 14'!$Q$58</definedName>
    <definedName name="VAS014_F_LesuPanaudojimasLesuPanaudojimas2" localSheetId="14">'Forma 14'!$T$58</definedName>
    <definedName name="VAS014_F_LesuPanaudojimasLesuPanaudojimas3" localSheetId="14">'Forma 14'!$W$58</definedName>
    <definedName name="VAS014_F_LesuPanaudojimasPradetasEksploatuotiIlgalaikis" localSheetId="14">'Forma 14'!$U$58</definedName>
    <definedName name="VAS014_F_LesuSaltiniuIr20BaziniuM" localSheetId="14">'Forma 14'!$C$57</definedName>
    <definedName name="VAS014_F_LesuSaltiniuIr20BaziniuM2" localSheetId="14">'Forma 14'!$H$57</definedName>
    <definedName name="VAS014_F_LesuSaltiniuIr20BaziniuM3" localSheetId="14">'Forma 14'!$M$57</definedName>
    <definedName name="VAS014_F_LesuSaltiniuIrBAtaskaitiniuLaikotarpiu" localSheetId="14">'Forma 14'!$E$57</definedName>
    <definedName name="VAS014_F_LesuSaltiniuIrBAtaskaitiniuLaikotarpiu2" localSheetId="14">'Forma 14'!$J$57</definedName>
    <definedName name="VAS014_F_LesuSaltiniuIrBAtaskaitiniuLaikotarpiu3" localSheetId="14">'Forma 14'!$O$57</definedName>
    <definedName name="VAS014_F_PaskolosInvesticijuProjektams12020Baziniu" localSheetId="14">'Forma 14'!$R$31</definedName>
    <definedName name="VAS014_F_PaskolosInvesticijuProjektams120BaziniuM" localSheetId="14">'Forma 14'!$C$31</definedName>
    <definedName name="VAS014_F_PaskolosInvesticijuProjektams120BaziniuM2" localSheetId="14">'Forma 14'!$H$31</definedName>
    <definedName name="VAS014_F_PaskolosInvesticijuProjektams120BaziniuM3" localSheetId="14">'Forma 14'!$M$31</definedName>
    <definedName name="VAS014_F_PaskolosInvesticijuProjektams1BAtaskaitiniuLaikotarpiu" localSheetId="14">'Forma 14'!$E$31</definedName>
    <definedName name="VAS014_F_PaskolosInvesticijuProjektams1BAtaskaitiniuLaikotarpiu2" localSheetId="14">'Forma 14'!$J$31</definedName>
    <definedName name="VAS014_F_PaskolosInvesticijuProjektams1BAtaskaitiniuLaikotarpiu3" localSheetId="14">'Forma 14'!$O$31</definedName>
    <definedName name="VAS014_F_PaskolosInvesticijuProjektams1DPradetasEksploatuoti" localSheetId="14">'Forma 14'!$G$31</definedName>
    <definedName name="VAS014_F_PaskolosInvesticijuProjektams1DPradetasEksploatuoti2" localSheetId="14">'Forma 14'!$L$31</definedName>
    <definedName name="VAS014_F_PaskolosInvesticijuProjektams1DPradetasEksploatuoti3" localSheetId="14">'Forma 14'!$Q$31</definedName>
    <definedName name="VAS014_F_PaskolosInvesticijuProjektams1SaltiniuPanaudojimas" localSheetId="14">'Forma 14'!$S$31</definedName>
    <definedName name="VAS014_F_PaskolosInvesticijuProjektams1SaltiniuPanaudojimas2" localSheetId="14">'Forma 14'!$V$31</definedName>
    <definedName name="VAS014_F_PaskolosInvesticijuProjektams2020Baziniu" localSheetId="14">'Forma 14'!$R$30</definedName>
    <definedName name="VAS014_F_PaskolosInvesticijuProjektams20BaziniuM" localSheetId="14">'Forma 14'!$C$30</definedName>
    <definedName name="VAS014_F_PaskolosInvesticijuProjektams20BaziniuM2" localSheetId="14">'Forma 14'!$H$30</definedName>
    <definedName name="VAS014_F_PaskolosInvesticijuProjektams20BaziniuM3" localSheetId="14">'Forma 14'!$M$30</definedName>
    <definedName name="VAS014_F_PaskolosInvesticijuProjektams22020Baziniu" localSheetId="14">'Forma 14'!$R$32</definedName>
    <definedName name="VAS014_F_PaskolosInvesticijuProjektams220BaziniuM" localSheetId="14">'Forma 14'!$C$32</definedName>
    <definedName name="VAS014_F_PaskolosInvesticijuProjektams220BaziniuM2" localSheetId="14">'Forma 14'!$H$32</definedName>
    <definedName name="VAS014_F_PaskolosInvesticijuProjektams220BaziniuM3" localSheetId="14">'Forma 14'!$M$32</definedName>
    <definedName name="VAS014_F_PaskolosInvesticijuProjektams2BAtaskaitiniuLaikotarpiu" localSheetId="14">'Forma 14'!$E$32</definedName>
    <definedName name="VAS014_F_PaskolosInvesticijuProjektams2BAtaskaitiniuLaikotarpiu2" localSheetId="14">'Forma 14'!$J$32</definedName>
    <definedName name="VAS014_F_PaskolosInvesticijuProjektams2BAtaskaitiniuLaikotarpiu3" localSheetId="14">'Forma 14'!$O$32</definedName>
    <definedName name="VAS014_F_PaskolosInvesticijuProjektams2DPradetasEksploatuoti" localSheetId="14">'Forma 14'!$G$32</definedName>
    <definedName name="VAS014_F_PaskolosInvesticijuProjektams2DPradetasEksploatuoti2" localSheetId="14">'Forma 14'!$L$32</definedName>
    <definedName name="VAS014_F_PaskolosInvesticijuProjektams2DPradetasEksploatuoti3" localSheetId="14">'Forma 14'!$Q$32</definedName>
    <definedName name="VAS014_F_PaskolosInvesticijuProjektams2SaltiniuPanaudojimas" localSheetId="14">'Forma 14'!$S$32</definedName>
    <definedName name="VAS014_F_PaskolosInvesticijuProjektams2SaltiniuPanaudojimas2" localSheetId="14">'Forma 14'!$V$32</definedName>
    <definedName name="VAS014_F_PaskolosInvesticijuProjektams32020Baziniu" localSheetId="14">'Forma 14'!$R$33</definedName>
    <definedName name="VAS014_F_PaskolosInvesticijuProjektams320BaziniuM" localSheetId="14">'Forma 14'!$C$33</definedName>
    <definedName name="VAS014_F_PaskolosInvesticijuProjektams320BaziniuM2" localSheetId="14">'Forma 14'!$H$33</definedName>
    <definedName name="VAS014_F_PaskolosInvesticijuProjektams320BaziniuM3" localSheetId="14">'Forma 14'!$M$33</definedName>
    <definedName name="VAS014_F_PaskolosInvesticijuProjektams3BAtaskaitiniuLaikotarpiu" localSheetId="14">'Forma 14'!$E$33</definedName>
    <definedName name="VAS014_F_PaskolosInvesticijuProjektams3BAtaskaitiniuLaikotarpiu2" localSheetId="14">'Forma 14'!$J$33</definedName>
    <definedName name="VAS014_F_PaskolosInvesticijuProjektams3BAtaskaitiniuLaikotarpiu3" localSheetId="14">'Forma 14'!$O$33</definedName>
    <definedName name="VAS014_F_PaskolosInvesticijuProjektams3DPradetasEksploatuoti" localSheetId="14">'Forma 14'!$G$33</definedName>
    <definedName name="VAS014_F_PaskolosInvesticijuProjektams3DPradetasEksploatuoti2" localSheetId="14">'Forma 14'!$L$33</definedName>
    <definedName name="VAS014_F_PaskolosInvesticijuProjektams3DPradetasEksploatuoti3" localSheetId="14">'Forma 14'!$Q$33</definedName>
    <definedName name="VAS014_F_PaskolosInvesticijuProjektams3SaltiniuPanaudojimas" localSheetId="14">'Forma 14'!$S$33</definedName>
    <definedName name="VAS014_F_PaskolosInvesticijuProjektams3SaltiniuPanaudojimas2" localSheetId="14">'Forma 14'!$V$33</definedName>
    <definedName name="VAS014_F_PaskolosInvesticijuProjektams42020Baziniu" localSheetId="14">'Forma 14'!$R$34</definedName>
    <definedName name="VAS014_F_PaskolosInvesticijuProjektams420BaziniuM" localSheetId="14">'Forma 14'!$C$34</definedName>
    <definedName name="VAS014_F_PaskolosInvesticijuProjektams420BaziniuM2" localSheetId="14">'Forma 14'!$H$34</definedName>
    <definedName name="VAS014_F_PaskolosInvesticijuProjektams420BaziniuM3" localSheetId="14">'Forma 14'!$M$34</definedName>
    <definedName name="VAS014_F_PaskolosInvesticijuProjektams4BAtaskaitiniuLaikotarpiu" localSheetId="14">'Forma 14'!$E$34</definedName>
    <definedName name="VAS014_F_PaskolosInvesticijuProjektams4BAtaskaitiniuLaikotarpiu2" localSheetId="14">'Forma 14'!$J$34</definedName>
    <definedName name="VAS014_F_PaskolosInvesticijuProjektams4BAtaskaitiniuLaikotarpiu3" localSheetId="14">'Forma 14'!$O$34</definedName>
    <definedName name="VAS014_F_PaskolosInvesticijuProjektams4DPradetasEksploatuoti" localSheetId="14">'Forma 14'!$G$34</definedName>
    <definedName name="VAS014_F_PaskolosInvesticijuProjektams4DPradetasEksploatuoti2" localSheetId="14">'Forma 14'!$L$34</definedName>
    <definedName name="VAS014_F_PaskolosInvesticijuProjektams4DPradetasEksploatuoti3" localSheetId="14">'Forma 14'!$Q$34</definedName>
    <definedName name="VAS014_F_PaskolosInvesticijuProjektams4SaltiniuPanaudojimas" localSheetId="14">'Forma 14'!$S$34</definedName>
    <definedName name="VAS014_F_PaskolosInvesticijuProjektams4SaltiniuPanaudojimas2" localSheetId="14">'Forma 14'!$V$34</definedName>
    <definedName name="VAS014_F_PaskolosInvesticijuProjektams52020Baziniu" localSheetId="14">'Forma 14'!$R$35</definedName>
    <definedName name="VAS014_F_PaskolosInvesticijuProjektams520BaziniuM" localSheetId="14">'Forma 14'!$C$35</definedName>
    <definedName name="VAS014_F_PaskolosInvesticijuProjektams520BaziniuM2" localSheetId="14">'Forma 14'!$H$35</definedName>
    <definedName name="VAS014_F_PaskolosInvesticijuProjektams520BaziniuM3" localSheetId="14">'Forma 14'!$M$35</definedName>
    <definedName name="VAS014_F_PaskolosInvesticijuProjektams5BAtaskaitiniuLaikotarpiu" localSheetId="14">'Forma 14'!$E$35</definedName>
    <definedName name="VAS014_F_PaskolosInvesticijuProjektams5BAtaskaitiniuLaikotarpiu2" localSheetId="14">'Forma 14'!$J$35</definedName>
    <definedName name="VAS014_F_PaskolosInvesticijuProjektams5BAtaskaitiniuLaikotarpiu3" localSheetId="14">'Forma 14'!$O$35</definedName>
    <definedName name="VAS014_F_PaskolosInvesticijuProjektams5DPradetasEksploatuoti" localSheetId="14">'Forma 14'!$G$35</definedName>
    <definedName name="VAS014_F_PaskolosInvesticijuProjektams5DPradetasEksploatuoti2" localSheetId="14">'Forma 14'!$L$35</definedName>
    <definedName name="VAS014_F_PaskolosInvesticijuProjektams5DPradetasEksploatuoti3" localSheetId="14">'Forma 14'!$Q$35</definedName>
    <definedName name="VAS014_F_PaskolosInvesticijuProjektams5SaltiniuPanaudojimas" localSheetId="14">'Forma 14'!$S$35</definedName>
    <definedName name="VAS014_F_PaskolosInvesticijuProjektams5SaltiniuPanaudojimas2" localSheetId="14">'Forma 14'!$V$35</definedName>
    <definedName name="VAS014_F_PaskolosInvesticijuProjektams62020Baziniu" localSheetId="14">'Forma 14'!$R$36</definedName>
    <definedName name="VAS014_F_PaskolosInvesticijuProjektams620BaziniuM" localSheetId="14">'Forma 14'!$C$36</definedName>
    <definedName name="VAS014_F_PaskolosInvesticijuProjektams620BaziniuM2" localSheetId="14">'Forma 14'!$H$36</definedName>
    <definedName name="VAS014_F_PaskolosInvesticijuProjektams620BaziniuM3" localSheetId="14">'Forma 14'!$M$36</definedName>
    <definedName name="VAS014_F_PaskolosInvesticijuProjektams6BAtaskaitiniuLaikotarpiu" localSheetId="14">'Forma 14'!$E$36</definedName>
    <definedName name="VAS014_F_PaskolosInvesticijuProjektams6BAtaskaitiniuLaikotarpiu2" localSheetId="14">'Forma 14'!$J$36</definedName>
    <definedName name="VAS014_F_PaskolosInvesticijuProjektams6BAtaskaitiniuLaikotarpiu3" localSheetId="14">'Forma 14'!$O$36</definedName>
    <definedName name="VAS014_F_PaskolosInvesticijuProjektams6DPradetasEksploatuoti" localSheetId="14">'Forma 14'!$G$36</definedName>
    <definedName name="VAS014_F_PaskolosInvesticijuProjektams6DPradetasEksploatuoti2" localSheetId="14">'Forma 14'!$L$36</definedName>
    <definedName name="VAS014_F_PaskolosInvesticijuProjektams6DPradetasEksploatuoti3" localSheetId="14">'Forma 14'!$Q$36</definedName>
    <definedName name="VAS014_F_PaskolosInvesticijuProjektams6SaltiniuPanaudojimas" localSheetId="14">'Forma 14'!$S$36</definedName>
    <definedName name="VAS014_F_PaskolosInvesticijuProjektams6SaltiniuPanaudojimas2" localSheetId="14">'Forma 14'!$V$36</definedName>
    <definedName name="VAS014_F_PaskolosInvesticijuProjektams72020Baziniu" localSheetId="14">'Forma 14'!$R$37</definedName>
    <definedName name="VAS014_F_PaskolosInvesticijuProjektams720BaziniuM" localSheetId="14">'Forma 14'!$C$37</definedName>
    <definedName name="VAS014_F_PaskolosInvesticijuProjektams720BaziniuM2" localSheetId="14">'Forma 14'!$H$37</definedName>
    <definedName name="VAS014_F_PaskolosInvesticijuProjektams720BaziniuM3" localSheetId="14">'Forma 14'!$M$37</definedName>
    <definedName name="VAS014_F_PaskolosInvesticijuProjektams7BAtaskaitiniuLaikotarpiu" localSheetId="14">'Forma 14'!$E$37</definedName>
    <definedName name="VAS014_F_PaskolosInvesticijuProjektams7BAtaskaitiniuLaikotarpiu2" localSheetId="14">'Forma 14'!$J$37</definedName>
    <definedName name="VAS014_F_PaskolosInvesticijuProjektams7BAtaskaitiniuLaikotarpiu3" localSheetId="14">'Forma 14'!$O$37</definedName>
    <definedName name="VAS014_F_PaskolosInvesticijuProjektams7DPradetasEksploatuoti" localSheetId="14">'Forma 14'!$G$37</definedName>
    <definedName name="VAS014_F_PaskolosInvesticijuProjektams7DPradetasEksploatuoti2" localSheetId="14">'Forma 14'!$L$37</definedName>
    <definedName name="VAS014_F_PaskolosInvesticijuProjektams7DPradetasEksploatuoti3" localSheetId="14">'Forma 14'!$Q$37</definedName>
    <definedName name="VAS014_F_PaskolosInvesticijuProjektams7SaltiniuPanaudojimas" localSheetId="14">'Forma 14'!$S$37</definedName>
    <definedName name="VAS014_F_PaskolosInvesticijuProjektams7SaltiniuPanaudojimas2" localSheetId="14">'Forma 14'!$V$37</definedName>
    <definedName name="VAS014_F_PaskolosInvesticijuProjektams82020Baziniu" localSheetId="14">'Forma 14'!$R$38</definedName>
    <definedName name="VAS014_F_PaskolosInvesticijuProjektams820BaziniuM" localSheetId="14">'Forma 14'!$C$38</definedName>
    <definedName name="VAS014_F_PaskolosInvesticijuProjektams820BaziniuM2" localSheetId="14">'Forma 14'!$H$38</definedName>
    <definedName name="VAS014_F_PaskolosInvesticijuProjektams820BaziniuM3" localSheetId="14">'Forma 14'!$M$38</definedName>
    <definedName name="VAS014_F_PaskolosInvesticijuProjektams8BAtaskaitiniuLaikotarpiu" localSheetId="14">'Forma 14'!$E$38</definedName>
    <definedName name="VAS014_F_PaskolosInvesticijuProjektams8BAtaskaitiniuLaikotarpiu2" localSheetId="14">'Forma 14'!$J$38</definedName>
    <definedName name="VAS014_F_PaskolosInvesticijuProjektams8BAtaskaitiniuLaikotarpiu3" localSheetId="14">'Forma 14'!$O$38</definedName>
    <definedName name="VAS014_F_PaskolosInvesticijuProjektams8DPradetasEksploatuoti" localSheetId="14">'Forma 14'!$G$38</definedName>
    <definedName name="VAS014_F_PaskolosInvesticijuProjektams8DPradetasEksploatuoti2" localSheetId="14">'Forma 14'!$L$38</definedName>
    <definedName name="VAS014_F_PaskolosInvesticijuProjektams8DPradetasEksploatuoti3" localSheetId="14">'Forma 14'!$Q$38</definedName>
    <definedName name="VAS014_F_PaskolosInvesticijuProjektams8SaltiniuPanaudojimas" localSheetId="14">'Forma 14'!$S$38</definedName>
    <definedName name="VAS014_F_PaskolosInvesticijuProjektams8SaltiniuPanaudojimas2" localSheetId="14">'Forma 14'!$V$38</definedName>
    <definedName name="VAS014_F_PaskolosInvesticijuProjektams92020Baziniu" localSheetId="14">'Forma 14'!$R$39</definedName>
    <definedName name="VAS014_F_PaskolosInvesticijuProjektams920BaziniuM" localSheetId="14">'Forma 14'!$C$39</definedName>
    <definedName name="VAS014_F_PaskolosInvesticijuProjektams920BaziniuM2" localSheetId="14">'Forma 14'!$H$39</definedName>
    <definedName name="VAS014_F_PaskolosInvesticijuProjektams920BaziniuM3" localSheetId="14">'Forma 14'!$M$39</definedName>
    <definedName name="VAS014_F_PaskolosInvesticijuProjektams9BAtaskaitiniuLaikotarpiu" localSheetId="14">'Forma 14'!$E$39</definedName>
    <definedName name="VAS014_F_PaskolosInvesticijuProjektams9BAtaskaitiniuLaikotarpiu2" localSheetId="14">'Forma 14'!$J$39</definedName>
    <definedName name="VAS014_F_PaskolosInvesticijuProjektams9BAtaskaitiniuLaikotarpiu3" localSheetId="14">'Forma 14'!$O$39</definedName>
    <definedName name="VAS014_F_PaskolosInvesticijuProjektams9DPradetasEksploatuoti" localSheetId="14">'Forma 14'!$G$39</definedName>
    <definedName name="VAS014_F_PaskolosInvesticijuProjektams9DPradetasEksploatuoti2" localSheetId="14">'Forma 14'!$L$39</definedName>
    <definedName name="VAS014_F_PaskolosInvesticijuProjektams9DPradetasEksploatuoti3" localSheetId="14">'Forma 14'!$Q$39</definedName>
    <definedName name="VAS014_F_PaskolosInvesticijuProjektams9SaltiniuPanaudojimas" localSheetId="14">'Forma 14'!$S$39</definedName>
    <definedName name="VAS014_F_PaskolosInvesticijuProjektams9SaltiniuPanaudojimas2" localSheetId="14">'Forma 14'!$V$39</definedName>
    <definedName name="VAS014_F_PaskolosInvesticijuProjektamsBAtaskaitiniuLaikotarpiu" localSheetId="14">'Forma 14'!$E$30</definedName>
    <definedName name="VAS014_F_PaskolosInvesticijuProjektamsBAtaskaitiniuLaikotarpiu2" localSheetId="14">'Forma 14'!$J$30</definedName>
    <definedName name="VAS014_F_PaskolosInvesticijuProjektamsBAtaskaitiniuLaikotarpiu3" localSheetId="14">'Forma 14'!$O$30</definedName>
    <definedName name="VAS014_F_PaskolosInvesticijuProjektamsDPradetasEksploatuoti" localSheetId="14">'Forma 14'!$G$30</definedName>
    <definedName name="VAS014_F_PaskolosInvesticijuProjektamsDPradetasEksploatuoti2" localSheetId="14">'Forma 14'!$L$30</definedName>
    <definedName name="VAS014_F_PaskolosInvesticijuProjektamsDPradetasEksploatuoti3" localSheetId="14">'Forma 14'!$Q$30</definedName>
    <definedName name="VAS014_F_PaskolosInvesticijuProjektamsSaltiniuPanaudojimas" localSheetId="14">'Forma 14'!$S$30</definedName>
    <definedName name="VAS014_F_PaskolosInvesticijuProjektamsSaltiniuPanaudojimas2" localSheetId="14">'Forma 14'!$V$30</definedName>
    <definedName name="VAS014_F_SavivaldybesSubsidijuIr12020Baziniu" localSheetId="14">'Forma 14'!$R$21</definedName>
    <definedName name="VAS014_F_SavivaldybesSubsidijuIr120BaziniuM" localSheetId="14">'Forma 14'!$C$21</definedName>
    <definedName name="VAS014_F_SavivaldybesSubsidijuIr120BaziniuM2" localSheetId="14">'Forma 14'!$H$21</definedName>
    <definedName name="VAS014_F_SavivaldybesSubsidijuIr120BaziniuM3" localSheetId="14">'Forma 14'!$M$21</definedName>
    <definedName name="VAS014_F_SavivaldybesSubsidijuIr1BAtaskaitiniuLaikotarpiu" localSheetId="14">'Forma 14'!$E$21</definedName>
    <definedName name="VAS014_F_SavivaldybesSubsidijuIr1BAtaskaitiniuLaikotarpiu2" localSheetId="14">'Forma 14'!$J$21</definedName>
    <definedName name="VAS014_F_SavivaldybesSubsidijuIr1BAtaskaitiniuLaikotarpiu3" localSheetId="14">'Forma 14'!$O$21</definedName>
    <definedName name="VAS014_F_SavivaldybesSubsidijuIr1DPradetasEksploatuoti" localSheetId="14">'Forma 14'!$G$21</definedName>
    <definedName name="VAS014_F_SavivaldybesSubsidijuIr1DPradetasEksploatuoti2" localSheetId="14">'Forma 14'!$L$21</definedName>
    <definedName name="VAS014_F_SavivaldybesSubsidijuIr1DPradetasEksploatuoti3" localSheetId="14">'Forma 14'!$Q$21</definedName>
    <definedName name="VAS014_F_SavivaldybesSubsidijuIr1SaltiniuPanaudojimas" localSheetId="14">'Forma 14'!$S$21</definedName>
    <definedName name="VAS014_F_SavivaldybesSubsidijuIr1SaltiniuPanaudojimas2" localSheetId="14">'Forma 14'!$V$21</definedName>
    <definedName name="VAS014_F_SavivaldybesSubsidijuIr2020Baziniu" localSheetId="14">'Forma 14'!$R$20</definedName>
    <definedName name="VAS014_F_SavivaldybesSubsidijuIr20BaziniuM" localSheetId="14">'Forma 14'!$C$20</definedName>
    <definedName name="VAS014_F_SavivaldybesSubsidijuIr20BaziniuM2" localSheetId="14">'Forma 14'!$H$20</definedName>
    <definedName name="VAS014_F_SavivaldybesSubsidijuIr20BaziniuM3" localSheetId="14">'Forma 14'!$M$20</definedName>
    <definedName name="VAS014_F_SavivaldybesSubsidijuIr22020Baziniu" localSheetId="14">'Forma 14'!$R$22</definedName>
    <definedName name="VAS014_F_SavivaldybesSubsidijuIr220BaziniuM" localSheetId="14">'Forma 14'!$C$22</definedName>
    <definedName name="VAS014_F_SavivaldybesSubsidijuIr220BaziniuM2" localSheetId="14">'Forma 14'!$H$22</definedName>
    <definedName name="VAS014_F_SavivaldybesSubsidijuIr220BaziniuM3" localSheetId="14">'Forma 14'!$M$22</definedName>
    <definedName name="VAS014_F_SavivaldybesSubsidijuIr2BAtaskaitiniuLaikotarpiu" localSheetId="14">'Forma 14'!$E$22</definedName>
    <definedName name="VAS014_F_SavivaldybesSubsidijuIr2BAtaskaitiniuLaikotarpiu2" localSheetId="14">'Forma 14'!$J$22</definedName>
    <definedName name="VAS014_F_SavivaldybesSubsidijuIr2BAtaskaitiniuLaikotarpiu3" localSheetId="14">'Forma 14'!$O$22</definedName>
    <definedName name="VAS014_F_SavivaldybesSubsidijuIr2DPradetasEksploatuoti" localSheetId="14">'Forma 14'!$G$22</definedName>
    <definedName name="VAS014_F_SavivaldybesSubsidijuIr2DPradetasEksploatuoti2" localSheetId="14">'Forma 14'!$L$22</definedName>
    <definedName name="VAS014_F_SavivaldybesSubsidijuIr2DPradetasEksploatuoti3" localSheetId="14">'Forma 14'!$Q$22</definedName>
    <definedName name="VAS014_F_SavivaldybesSubsidijuIr2SaltiniuPanaudojimas" localSheetId="14">'Forma 14'!$S$22</definedName>
    <definedName name="VAS014_F_SavivaldybesSubsidijuIr2SaltiniuPanaudojimas2" localSheetId="14">'Forma 14'!$V$22</definedName>
    <definedName name="VAS014_F_SavivaldybesSubsidijuIr32020Baziniu" localSheetId="14">'Forma 14'!$R$23</definedName>
    <definedName name="VAS014_F_SavivaldybesSubsidijuIr320BaziniuM" localSheetId="14">'Forma 14'!$C$23</definedName>
    <definedName name="VAS014_F_SavivaldybesSubsidijuIr320BaziniuM2" localSheetId="14">'Forma 14'!$H$23</definedName>
    <definedName name="VAS014_F_SavivaldybesSubsidijuIr320BaziniuM3" localSheetId="14">'Forma 14'!$M$23</definedName>
    <definedName name="VAS014_F_SavivaldybesSubsidijuIr3BAtaskaitiniuLaikotarpiu" localSheetId="14">'Forma 14'!$E$23</definedName>
    <definedName name="VAS014_F_SavivaldybesSubsidijuIr3BAtaskaitiniuLaikotarpiu2" localSheetId="14">'Forma 14'!$J$23</definedName>
    <definedName name="VAS014_F_SavivaldybesSubsidijuIr3BAtaskaitiniuLaikotarpiu3" localSheetId="14">'Forma 14'!$O$23</definedName>
    <definedName name="VAS014_F_SavivaldybesSubsidijuIr3DPradetasEksploatuoti" localSheetId="14">'Forma 14'!$G$23</definedName>
    <definedName name="VAS014_F_SavivaldybesSubsidijuIr3DPradetasEksploatuoti2" localSheetId="14">'Forma 14'!$L$23</definedName>
    <definedName name="VAS014_F_SavivaldybesSubsidijuIr3DPradetasEksploatuoti3" localSheetId="14">'Forma 14'!$Q$23</definedName>
    <definedName name="VAS014_F_SavivaldybesSubsidijuIr3SaltiniuPanaudojimas" localSheetId="14">'Forma 14'!$S$23</definedName>
    <definedName name="VAS014_F_SavivaldybesSubsidijuIr3SaltiniuPanaudojimas2" localSheetId="14">'Forma 14'!$V$23</definedName>
    <definedName name="VAS014_F_SavivaldybesSubsidijuIr42020Baziniu" localSheetId="14">'Forma 14'!$R$24</definedName>
    <definedName name="VAS014_F_SavivaldybesSubsidijuIr420BaziniuM" localSheetId="14">'Forma 14'!$C$24</definedName>
    <definedName name="VAS014_F_SavivaldybesSubsidijuIr420BaziniuM2" localSheetId="14">'Forma 14'!$H$24</definedName>
    <definedName name="VAS014_F_SavivaldybesSubsidijuIr420BaziniuM3" localSheetId="14">'Forma 14'!$M$24</definedName>
    <definedName name="VAS014_F_SavivaldybesSubsidijuIr4BAtaskaitiniuLaikotarpiu" localSheetId="14">'Forma 14'!$E$24</definedName>
    <definedName name="VAS014_F_SavivaldybesSubsidijuIr4BAtaskaitiniuLaikotarpiu2" localSheetId="14">'Forma 14'!$J$24</definedName>
    <definedName name="VAS014_F_SavivaldybesSubsidijuIr4BAtaskaitiniuLaikotarpiu3" localSheetId="14">'Forma 14'!$O$24</definedName>
    <definedName name="VAS014_F_SavivaldybesSubsidijuIr4DPradetasEksploatuoti" localSheetId="14">'Forma 14'!$G$24</definedName>
    <definedName name="VAS014_F_SavivaldybesSubsidijuIr4DPradetasEksploatuoti2" localSheetId="14">'Forma 14'!$L$24</definedName>
    <definedName name="VAS014_F_SavivaldybesSubsidijuIr4DPradetasEksploatuoti3" localSheetId="14">'Forma 14'!$Q$24</definedName>
    <definedName name="VAS014_F_SavivaldybesSubsidijuIr4SaltiniuPanaudojimas" localSheetId="14">'Forma 14'!$S$24</definedName>
    <definedName name="VAS014_F_SavivaldybesSubsidijuIr4SaltiniuPanaudojimas2" localSheetId="14">'Forma 14'!$V$24</definedName>
    <definedName name="VAS014_F_SavivaldybesSubsidijuIr52020Baziniu" localSheetId="14">'Forma 14'!$R$25</definedName>
    <definedName name="VAS014_F_SavivaldybesSubsidijuIr520BaziniuM" localSheetId="14">'Forma 14'!$C$25</definedName>
    <definedName name="VAS014_F_SavivaldybesSubsidijuIr520BaziniuM2" localSheetId="14">'Forma 14'!$H$25</definedName>
    <definedName name="VAS014_F_SavivaldybesSubsidijuIr520BaziniuM3" localSheetId="14">'Forma 14'!$M$25</definedName>
    <definedName name="VAS014_F_SavivaldybesSubsidijuIr5BAtaskaitiniuLaikotarpiu" localSheetId="14">'Forma 14'!$E$25</definedName>
    <definedName name="VAS014_F_SavivaldybesSubsidijuIr5BAtaskaitiniuLaikotarpiu2" localSheetId="14">'Forma 14'!$J$25</definedName>
    <definedName name="VAS014_F_SavivaldybesSubsidijuIr5BAtaskaitiniuLaikotarpiu3" localSheetId="14">'Forma 14'!$O$25</definedName>
    <definedName name="VAS014_F_SavivaldybesSubsidijuIr5DPradetasEksploatuoti" localSheetId="14">'Forma 14'!$G$25</definedName>
    <definedName name="VAS014_F_SavivaldybesSubsidijuIr5DPradetasEksploatuoti2" localSheetId="14">'Forma 14'!$L$25</definedName>
    <definedName name="VAS014_F_SavivaldybesSubsidijuIr5DPradetasEksploatuoti3" localSheetId="14">'Forma 14'!$Q$25</definedName>
    <definedName name="VAS014_F_SavivaldybesSubsidijuIr5SaltiniuPanaudojimas" localSheetId="14">'Forma 14'!$S$25</definedName>
    <definedName name="VAS014_F_SavivaldybesSubsidijuIr5SaltiniuPanaudojimas2" localSheetId="14">'Forma 14'!$V$25</definedName>
    <definedName name="VAS014_F_SavivaldybesSubsidijuIr62020Baziniu" localSheetId="14">'Forma 14'!$R$26</definedName>
    <definedName name="VAS014_F_SavivaldybesSubsidijuIr620BaziniuM" localSheetId="14">'Forma 14'!$C$26</definedName>
    <definedName name="VAS014_F_SavivaldybesSubsidijuIr620BaziniuM2" localSheetId="14">'Forma 14'!$H$26</definedName>
    <definedName name="VAS014_F_SavivaldybesSubsidijuIr620BaziniuM3" localSheetId="14">'Forma 14'!$M$26</definedName>
    <definedName name="VAS014_F_SavivaldybesSubsidijuIr6BAtaskaitiniuLaikotarpiu" localSheetId="14">'Forma 14'!$E$26</definedName>
    <definedName name="VAS014_F_SavivaldybesSubsidijuIr6BAtaskaitiniuLaikotarpiu2" localSheetId="14">'Forma 14'!$J$26</definedName>
    <definedName name="VAS014_F_SavivaldybesSubsidijuIr6BAtaskaitiniuLaikotarpiu3" localSheetId="14">'Forma 14'!$O$26</definedName>
    <definedName name="VAS014_F_SavivaldybesSubsidijuIr6DPradetasEksploatuoti" localSheetId="14">'Forma 14'!$G$26</definedName>
    <definedName name="VAS014_F_SavivaldybesSubsidijuIr6DPradetasEksploatuoti2" localSheetId="14">'Forma 14'!$L$26</definedName>
    <definedName name="VAS014_F_SavivaldybesSubsidijuIr6DPradetasEksploatuoti3" localSheetId="14">'Forma 14'!$Q$26</definedName>
    <definedName name="VAS014_F_SavivaldybesSubsidijuIr6SaltiniuPanaudojimas" localSheetId="14">'Forma 14'!$S$26</definedName>
    <definedName name="VAS014_F_SavivaldybesSubsidijuIr6SaltiniuPanaudojimas2" localSheetId="14">'Forma 14'!$V$26</definedName>
    <definedName name="VAS014_F_SavivaldybesSubsidijuIr72020Baziniu" localSheetId="14">'Forma 14'!$R$27</definedName>
    <definedName name="VAS014_F_SavivaldybesSubsidijuIr720BaziniuM" localSheetId="14">'Forma 14'!$C$27</definedName>
    <definedName name="VAS014_F_SavivaldybesSubsidijuIr720BaziniuM2" localSheetId="14">'Forma 14'!$H$27</definedName>
    <definedName name="VAS014_F_SavivaldybesSubsidijuIr720BaziniuM3" localSheetId="14">'Forma 14'!$M$27</definedName>
    <definedName name="VAS014_F_SavivaldybesSubsidijuIr7BAtaskaitiniuLaikotarpiu" localSheetId="14">'Forma 14'!$E$27</definedName>
    <definedName name="VAS014_F_SavivaldybesSubsidijuIr7BAtaskaitiniuLaikotarpiu2" localSheetId="14">'Forma 14'!$J$27</definedName>
    <definedName name="VAS014_F_SavivaldybesSubsidijuIr7BAtaskaitiniuLaikotarpiu3" localSheetId="14">'Forma 14'!$O$27</definedName>
    <definedName name="VAS014_F_SavivaldybesSubsidijuIr7DPradetasEksploatuoti" localSheetId="14">'Forma 14'!$G$27</definedName>
    <definedName name="VAS014_F_SavivaldybesSubsidijuIr7DPradetasEksploatuoti2" localSheetId="14">'Forma 14'!$L$27</definedName>
    <definedName name="VAS014_F_SavivaldybesSubsidijuIr7DPradetasEksploatuoti3" localSheetId="14">'Forma 14'!$Q$27</definedName>
    <definedName name="VAS014_F_SavivaldybesSubsidijuIr7SaltiniuPanaudojimas" localSheetId="14">'Forma 14'!$S$27</definedName>
    <definedName name="VAS014_F_SavivaldybesSubsidijuIr7SaltiniuPanaudojimas2" localSheetId="14">'Forma 14'!$V$27</definedName>
    <definedName name="VAS014_F_SavivaldybesSubsidijuIr82020Baziniu" localSheetId="14">'Forma 14'!$R$28</definedName>
    <definedName name="VAS014_F_SavivaldybesSubsidijuIr820BaziniuM" localSheetId="14">'Forma 14'!$C$28</definedName>
    <definedName name="VAS014_F_SavivaldybesSubsidijuIr820BaziniuM2" localSheetId="14">'Forma 14'!$H$28</definedName>
    <definedName name="VAS014_F_SavivaldybesSubsidijuIr820BaziniuM3" localSheetId="14">'Forma 14'!$M$28</definedName>
    <definedName name="VAS014_F_SavivaldybesSubsidijuIr8BAtaskaitiniuLaikotarpiu" localSheetId="14">'Forma 14'!$E$28</definedName>
    <definedName name="VAS014_F_SavivaldybesSubsidijuIr8BAtaskaitiniuLaikotarpiu2" localSheetId="14">'Forma 14'!$J$28</definedName>
    <definedName name="VAS014_F_SavivaldybesSubsidijuIr8BAtaskaitiniuLaikotarpiu3" localSheetId="14">'Forma 14'!$O$28</definedName>
    <definedName name="VAS014_F_SavivaldybesSubsidijuIr8DPradetasEksploatuoti" localSheetId="14">'Forma 14'!$G$28</definedName>
    <definedName name="VAS014_F_SavivaldybesSubsidijuIr8DPradetasEksploatuoti2" localSheetId="14">'Forma 14'!$L$28</definedName>
    <definedName name="VAS014_F_SavivaldybesSubsidijuIr8DPradetasEksploatuoti3" localSheetId="14">'Forma 14'!$Q$28</definedName>
    <definedName name="VAS014_F_SavivaldybesSubsidijuIr8SaltiniuPanaudojimas" localSheetId="14">'Forma 14'!$S$28</definedName>
    <definedName name="VAS014_F_SavivaldybesSubsidijuIr8SaltiniuPanaudojimas2" localSheetId="14">'Forma 14'!$V$28</definedName>
    <definedName name="VAS014_F_SavivaldybesSubsidijuIr92020Baziniu" localSheetId="14">'Forma 14'!$R$29</definedName>
    <definedName name="VAS014_F_SavivaldybesSubsidijuIr920BaziniuM" localSheetId="14">'Forma 14'!$C$29</definedName>
    <definedName name="VAS014_F_SavivaldybesSubsidijuIr920BaziniuM2" localSheetId="14">'Forma 14'!$H$29</definedName>
    <definedName name="VAS014_F_SavivaldybesSubsidijuIr920BaziniuM3" localSheetId="14">'Forma 14'!$M$29</definedName>
    <definedName name="VAS014_F_SavivaldybesSubsidijuIr9BAtaskaitiniuLaikotarpiu" localSheetId="14">'Forma 14'!$E$29</definedName>
    <definedName name="VAS014_F_SavivaldybesSubsidijuIr9BAtaskaitiniuLaikotarpiu2" localSheetId="14">'Forma 14'!$J$29</definedName>
    <definedName name="VAS014_F_SavivaldybesSubsidijuIr9BAtaskaitiniuLaikotarpiu3" localSheetId="14">'Forma 14'!$O$29</definedName>
    <definedName name="VAS014_F_SavivaldybesSubsidijuIr9DPradetasEksploatuoti" localSheetId="14">'Forma 14'!$G$29</definedName>
    <definedName name="VAS014_F_SavivaldybesSubsidijuIr9DPradetasEksploatuoti2" localSheetId="14">'Forma 14'!$L$29</definedName>
    <definedName name="VAS014_F_SavivaldybesSubsidijuIr9DPradetasEksploatuoti3" localSheetId="14">'Forma 14'!$Q$29</definedName>
    <definedName name="VAS014_F_SavivaldybesSubsidijuIr9SaltiniuPanaudojimas" localSheetId="14">'Forma 14'!$S$29</definedName>
    <definedName name="VAS014_F_SavivaldybesSubsidijuIr9SaltiniuPanaudojimas2" localSheetId="14">'Forma 14'!$V$29</definedName>
    <definedName name="VAS014_F_SavivaldybesSubsidijuIrBAtaskaitiniuLaikotarpiu" localSheetId="14">'Forma 14'!$E$20</definedName>
    <definedName name="VAS014_F_SavivaldybesSubsidijuIrBAtaskaitiniuLaikotarpiu2" localSheetId="14">'Forma 14'!$J$20</definedName>
    <definedName name="VAS014_F_SavivaldybesSubsidijuIrBAtaskaitiniuLaikotarpiu3" localSheetId="14">'Forma 14'!$O$20</definedName>
    <definedName name="VAS014_F_SavivaldybesSubsidijuIrDPradetasEksploatuoti" localSheetId="14">'Forma 14'!$G$20</definedName>
    <definedName name="VAS014_F_SavivaldybesSubsidijuIrDPradetasEksploatuoti2" localSheetId="14">'Forma 14'!$L$20</definedName>
    <definedName name="VAS014_F_SavivaldybesSubsidijuIrDPradetasEksploatuoti3" localSheetId="14">'Forma 14'!$Q$20</definedName>
    <definedName name="VAS014_F_SavivaldybesSubsidijuIrSaltiniuPanaudojimas" localSheetId="14">'Forma 14'!$S$20</definedName>
    <definedName name="VAS014_F_SavivaldybesSubsidijuIrSaltiniuPanaudojimas2" localSheetId="14">'Forma 14'!$V$20</definedName>
    <definedName name="VAS014_F_ValstybesSubsidijuIr12020Baziniu" localSheetId="14">'Forma 14'!$R$14</definedName>
    <definedName name="VAS014_F_ValstybesSubsidijuIr120BaziniuM" localSheetId="14">'Forma 14'!$C$14</definedName>
    <definedName name="VAS014_F_ValstybesSubsidijuIr120BaziniuM2" localSheetId="14">'Forma 14'!$H$14</definedName>
    <definedName name="VAS014_F_ValstybesSubsidijuIr120BaziniuM3" localSheetId="14">'Forma 14'!$M$14</definedName>
    <definedName name="VAS014_F_ValstybesSubsidijuIr1BAtaskaitiniuLaikotarpiu" localSheetId="14">'Forma 14'!$E$14</definedName>
    <definedName name="VAS014_F_ValstybesSubsidijuIr1BAtaskaitiniuLaikotarpiu2" localSheetId="14">'Forma 14'!$J$14</definedName>
    <definedName name="VAS014_F_ValstybesSubsidijuIr1BAtaskaitiniuLaikotarpiu3" localSheetId="14">'Forma 14'!$O$14</definedName>
    <definedName name="VAS014_F_ValstybesSubsidijuIr1DPradetasEksploatuoti" localSheetId="14">'Forma 14'!$G$14</definedName>
    <definedName name="VAS014_F_ValstybesSubsidijuIr1DPradetasEksploatuoti2" localSheetId="14">'Forma 14'!$L$14</definedName>
    <definedName name="VAS014_F_ValstybesSubsidijuIr1DPradetasEksploatuoti3" localSheetId="14">'Forma 14'!$Q$14</definedName>
    <definedName name="VAS014_F_ValstybesSubsidijuIr1SaltiniuPanaudojimas" localSheetId="14">'Forma 14'!$S$14</definedName>
    <definedName name="VAS014_F_ValstybesSubsidijuIr1SaltiniuPanaudojimas2" localSheetId="14">'Forma 14'!$V$14</definedName>
    <definedName name="VAS014_F_ValstybesSubsidijuIr2020Baziniu" localSheetId="14">'Forma 14'!$R$13</definedName>
    <definedName name="VAS014_F_ValstybesSubsidijuIr20BaziniuM" localSheetId="14">'Forma 14'!$C$13</definedName>
    <definedName name="VAS014_F_ValstybesSubsidijuIr20BaziniuM2" localSheetId="14">'Forma 14'!$H$13</definedName>
    <definedName name="VAS014_F_ValstybesSubsidijuIr20BaziniuM3" localSheetId="14">'Forma 14'!$M$13</definedName>
    <definedName name="VAS014_F_ValstybesSubsidijuIr22020Baziniu" localSheetId="14">'Forma 14'!$R$15</definedName>
    <definedName name="VAS014_F_ValstybesSubsidijuIr220BaziniuM" localSheetId="14">'Forma 14'!$C$15</definedName>
    <definedName name="VAS014_F_ValstybesSubsidijuIr220BaziniuM2" localSheetId="14">'Forma 14'!$H$15</definedName>
    <definedName name="VAS014_F_ValstybesSubsidijuIr220BaziniuM3" localSheetId="14">'Forma 14'!$M$15</definedName>
    <definedName name="VAS014_F_ValstybesSubsidijuIr2BAtaskaitiniuLaikotarpiu" localSheetId="14">'Forma 14'!$E$15</definedName>
    <definedName name="VAS014_F_ValstybesSubsidijuIr2BAtaskaitiniuLaikotarpiu2" localSheetId="14">'Forma 14'!$J$15</definedName>
    <definedName name="VAS014_F_ValstybesSubsidijuIr2BAtaskaitiniuLaikotarpiu3" localSheetId="14">'Forma 14'!$O$15</definedName>
    <definedName name="VAS014_F_ValstybesSubsidijuIr2DPradetasEksploatuoti" localSheetId="14">'Forma 14'!$G$15</definedName>
    <definedName name="VAS014_F_ValstybesSubsidijuIr2DPradetasEksploatuoti2" localSheetId="14">'Forma 14'!$L$15</definedName>
    <definedName name="VAS014_F_ValstybesSubsidijuIr2DPradetasEksploatuoti3" localSheetId="14">'Forma 14'!$Q$15</definedName>
    <definedName name="VAS014_F_ValstybesSubsidijuIr2SaltiniuPanaudojimas" localSheetId="14">'Forma 14'!$S$15</definedName>
    <definedName name="VAS014_F_ValstybesSubsidijuIr2SaltiniuPanaudojimas2" localSheetId="14">'Forma 14'!$V$15</definedName>
    <definedName name="VAS014_F_ValstybesSubsidijuIr32020Baziniu" localSheetId="14">'Forma 14'!$R$16</definedName>
    <definedName name="VAS014_F_ValstybesSubsidijuIr320BaziniuM" localSheetId="14">'Forma 14'!$C$16</definedName>
    <definedName name="VAS014_F_ValstybesSubsidijuIr320BaziniuM2" localSheetId="14">'Forma 14'!$H$16</definedName>
    <definedName name="VAS014_F_ValstybesSubsidijuIr320BaziniuM3" localSheetId="14">'Forma 14'!$M$16</definedName>
    <definedName name="VAS014_F_ValstybesSubsidijuIr3BAtaskaitiniuLaikotarpiu" localSheetId="14">'Forma 14'!$E$16</definedName>
    <definedName name="VAS014_F_ValstybesSubsidijuIr3BAtaskaitiniuLaikotarpiu2" localSheetId="14">'Forma 14'!$J$16</definedName>
    <definedName name="VAS014_F_ValstybesSubsidijuIr3BAtaskaitiniuLaikotarpiu3" localSheetId="14">'Forma 14'!$O$16</definedName>
    <definedName name="VAS014_F_ValstybesSubsidijuIr3DPradetasEksploatuoti" localSheetId="14">'Forma 14'!$G$16</definedName>
    <definedName name="VAS014_F_ValstybesSubsidijuIr3DPradetasEksploatuoti2" localSheetId="14">'Forma 14'!$L$16</definedName>
    <definedName name="VAS014_F_ValstybesSubsidijuIr3DPradetasEksploatuoti3" localSheetId="14">'Forma 14'!$Q$16</definedName>
    <definedName name="VAS014_F_ValstybesSubsidijuIr3SaltiniuPanaudojimas" localSheetId="14">'Forma 14'!$S$16</definedName>
    <definedName name="VAS014_F_ValstybesSubsidijuIr3SaltiniuPanaudojimas2" localSheetId="14">'Forma 14'!$V$16</definedName>
    <definedName name="VAS014_F_ValstybesSubsidijuIr42020Baziniu" localSheetId="14">'Forma 14'!$R$17</definedName>
    <definedName name="VAS014_F_ValstybesSubsidijuIr420BaziniuM" localSheetId="14">'Forma 14'!$C$17</definedName>
    <definedName name="VAS014_F_ValstybesSubsidijuIr420BaziniuM2" localSheetId="14">'Forma 14'!$H$17</definedName>
    <definedName name="VAS014_F_ValstybesSubsidijuIr420BaziniuM3" localSheetId="14">'Forma 14'!$M$17</definedName>
    <definedName name="VAS014_F_ValstybesSubsidijuIr4BAtaskaitiniuLaikotarpiu" localSheetId="14">'Forma 14'!$E$17</definedName>
    <definedName name="VAS014_F_ValstybesSubsidijuIr4BAtaskaitiniuLaikotarpiu2" localSheetId="14">'Forma 14'!$J$17</definedName>
    <definedName name="VAS014_F_ValstybesSubsidijuIr4BAtaskaitiniuLaikotarpiu3" localSheetId="14">'Forma 14'!$O$17</definedName>
    <definedName name="VAS014_F_ValstybesSubsidijuIr4DPradetasEksploatuoti" localSheetId="14">'Forma 14'!$G$17</definedName>
    <definedName name="VAS014_F_ValstybesSubsidijuIr4DPradetasEksploatuoti2" localSheetId="14">'Forma 14'!$L$17</definedName>
    <definedName name="VAS014_F_ValstybesSubsidijuIr4DPradetasEksploatuoti3" localSheetId="14">'Forma 14'!$Q$17</definedName>
    <definedName name="VAS014_F_ValstybesSubsidijuIr4SaltiniuPanaudojimas" localSheetId="14">'Forma 14'!$S$17</definedName>
    <definedName name="VAS014_F_ValstybesSubsidijuIr4SaltiniuPanaudojimas2" localSheetId="14">'Forma 14'!$V$17</definedName>
    <definedName name="VAS014_F_ValstybesSubsidijuIr52020Baziniu" localSheetId="14">'Forma 14'!$R$18</definedName>
    <definedName name="VAS014_F_ValstybesSubsidijuIr520BaziniuM" localSheetId="14">'Forma 14'!$C$18</definedName>
    <definedName name="VAS014_F_ValstybesSubsidijuIr520BaziniuM2" localSheetId="14">'Forma 14'!$H$18</definedName>
    <definedName name="VAS014_F_ValstybesSubsidijuIr520BaziniuM3" localSheetId="14">'Forma 14'!$M$18</definedName>
    <definedName name="VAS014_F_ValstybesSubsidijuIr5BAtaskaitiniuLaikotarpiu" localSheetId="14">'Forma 14'!$E$18</definedName>
    <definedName name="VAS014_F_ValstybesSubsidijuIr5BAtaskaitiniuLaikotarpiu2" localSheetId="14">'Forma 14'!$J$18</definedName>
    <definedName name="VAS014_F_ValstybesSubsidijuIr5BAtaskaitiniuLaikotarpiu3" localSheetId="14">'Forma 14'!$O$18</definedName>
    <definedName name="VAS014_F_ValstybesSubsidijuIr5DPradetasEksploatuoti" localSheetId="14">'Forma 14'!$G$18</definedName>
    <definedName name="VAS014_F_ValstybesSubsidijuIr5DPradetasEksploatuoti2" localSheetId="14">'Forma 14'!$L$18</definedName>
    <definedName name="VAS014_F_ValstybesSubsidijuIr5DPradetasEksploatuoti3" localSheetId="14">'Forma 14'!$Q$18</definedName>
    <definedName name="VAS014_F_ValstybesSubsidijuIr5SaltiniuPanaudojimas" localSheetId="14">'Forma 14'!$S$18</definedName>
    <definedName name="VAS014_F_ValstybesSubsidijuIr5SaltiniuPanaudojimas2" localSheetId="14">'Forma 14'!$V$18</definedName>
    <definedName name="VAS014_F_ValstybesSubsidijuIr62020Baziniu" localSheetId="14">'Forma 14'!$R$19</definedName>
    <definedName name="VAS014_F_ValstybesSubsidijuIr620BaziniuM" localSheetId="14">'Forma 14'!$C$19</definedName>
    <definedName name="VAS014_F_ValstybesSubsidijuIr620BaziniuM2" localSheetId="14">'Forma 14'!$H$19</definedName>
    <definedName name="VAS014_F_ValstybesSubsidijuIr620BaziniuM3" localSheetId="14">'Forma 14'!$M$19</definedName>
    <definedName name="VAS014_F_ValstybesSubsidijuIr6BAtaskaitiniuLaikotarpiu" localSheetId="14">'Forma 14'!$E$19</definedName>
    <definedName name="VAS014_F_ValstybesSubsidijuIr6BAtaskaitiniuLaikotarpiu2" localSheetId="14">'Forma 14'!$J$19</definedName>
    <definedName name="VAS014_F_ValstybesSubsidijuIr6BAtaskaitiniuLaikotarpiu3" localSheetId="14">'Forma 14'!$O$19</definedName>
    <definedName name="VAS014_F_ValstybesSubsidijuIr6DPradetasEksploatuoti" localSheetId="14">'Forma 14'!$G$19</definedName>
    <definedName name="VAS014_F_ValstybesSubsidijuIr6DPradetasEksploatuoti2" localSheetId="14">'Forma 14'!$L$19</definedName>
    <definedName name="VAS014_F_ValstybesSubsidijuIr6DPradetasEksploatuoti3" localSheetId="14">'Forma 14'!$Q$19</definedName>
    <definedName name="VAS014_F_ValstybesSubsidijuIr6SaltiniuPanaudojimas" localSheetId="14">'Forma 14'!$S$19</definedName>
    <definedName name="VAS014_F_ValstybesSubsidijuIr6SaltiniuPanaudojimas2" localSheetId="14">'Forma 14'!$V$19</definedName>
    <definedName name="VAS014_F_ValstybesSubsidijuIrBAtaskaitiniuLaikotarpiu" localSheetId="14">'Forma 14'!$E$13</definedName>
    <definedName name="VAS014_F_ValstybesSubsidijuIrBAtaskaitiniuLaikotarpiu2" localSheetId="14">'Forma 14'!$J$13</definedName>
    <definedName name="VAS014_F_ValstybesSubsidijuIrBAtaskaitiniuLaikotarpiu3" localSheetId="14">'Forma 14'!$O$13</definedName>
    <definedName name="VAS014_F_ValstybesSubsidijuIrDPradetasEksploatuoti" localSheetId="14">'Forma 14'!$G$13</definedName>
    <definedName name="VAS014_F_ValstybesSubsidijuIrDPradetasEksploatuoti2" localSheetId="14">'Forma 14'!$L$13</definedName>
    <definedName name="VAS014_F_ValstybesSubsidijuIrDPradetasEksploatuoti3" localSheetId="14">'Forma 14'!$Q$13</definedName>
    <definedName name="VAS014_F_ValstybesSubsidijuIrSaltiniuPanaudojimas" localSheetId="14">'Forma 14'!$S$13</definedName>
    <definedName name="VAS014_F_ValstybesSubsidijuIrSaltiniuPanaudojimas2" localSheetId="14">'Forma 14'!$V$13</definedName>
    <definedName name="VAS015_D_Abonentuimoniu" localSheetId="15">'Forma 15'!$B$10</definedName>
    <definedName name="VAS015_D_BePatikros" localSheetId="15">'Forma 15'!$A$13</definedName>
    <definedName name="VAS015_D_DaugiabuciuNamu" localSheetId="15">'Forma 15'!$D$10</definedName>
    <definedName name="VAS015_D_DaugiabuciuNamuButuose" localSheetId="15">'Forma 15'!$F$9</definedName>
    <definedName name="VAS015_D_DelTechniniuAr" localSheetId="15">'Forma 15'!$A$15</definedName>
    <definedName name="VAS015_D_IndividualiuoseNamuose" localSheetId="15">'Forma 15'!$H$9</definedName>
    <definedName name="VAS015_D_IvadiniaiApskaitosPrietaisai" localSheetId="15">'Forma 15'!$B$9</definedName>
    <definedName name="VAS015_D_Mechaniniai" localSheetId="15">'Forma 15'!$B$11</definedName>
    <definedName name="VAS015_D_Mechaniniai2" localSheetId="15">'Forma 15'!$D$11</definedName>
    <definedName name="VAS015_D_Mechaniniai3" localSheetId="15">'Forma 15'!$F$11</definedName>
    <definedName name="VAS015_D_Mechaniniai4" localSheetId="15">'Forma 15'!$H$11</definedName>
    <definedName name="VAS015_D_Nuotoliniai" localSheetId="15">'Forma 15'!$C$11</definedName>
    <definedName name="VAS015_D_Nuotoliniai2" localSheetId="15">'Forma 15'!$E$11</definedName>
    <definedName name="VAS015_D_Nuotoliniai3" localSheetId="15">'Forma 15'!$G$11</definedName>
    <definedName name="VAS015_D_Nuotoliniai4" localSheetId="15">'Forma 15'!$I$11</definedName>
    <definedName name="VAS015_D_SuPatikra" localSheetId="15">'Forma 15'!$A$12</definedName>
    <definedName name="VAS015_D_TrukstamasKiekis" localSheetId="15">'Forma 15'!$A$14</definedName>
    <definedName name="VAS015_D_VISO" localSheetId="15">'Forma 15'!$J$9</definedName>
    <definedName name="VAS015_D_VISO2" localSheetId="15">'Forma 15'!$A$16</definedName>
    <definedName name="VAS015_F_BePatikrosMechaniniai" localSheetId="15">'Forma 15'!$B$13</definedName>
    <definedName name="VAS015_F_BePatikrosMechaniniai2" localSheetId="15">'Forma 15'!$D$13</definedName>
    <definedName name="VAS015_F_BePatikrosMechaniniai3" localSheetId="15">'Forma 15'!$F$13</definedName>
    <definedName name="VAS015_F_BePatikrosMechaniniai4" localSheetId="15">'Forma 15'!$H$13</definedName>
    <definedName name="VAS015_F_BePatikrosNuotoliniai" localSheetId="15">'Forma 15'!$C$13</definedName>
    <definedName name="VAS015_F_BePatikrosNuotoliniai2" localSheetId="15">'Forma 15'!$E$13</definedName>
    <definedName name="VAS015_F_BePatikrosNuotoliniai3" localSheetId="15">'Forma 15'!$G$13</definedName>
    <definedName name="VAS015_F_BePatikrosNuotoliniai4" localSheetId="15">'Forma 15'!$I$13</definedName>
    <definedName name="VAS015_F_BePatikrosVISO" localSheetId="15">'Forma 15'!$J$13</definedName>
    <definedName name="VAS015_F_DelTechniniuArMechaniniai" localSheetId="15">'Forma 15'!$B$15</definedName>
    <definedName name="VAS015_F_DelTechniniuArMechaniniai2" localSheetId="15">'Forma 15'!$D$15</definedName>
    <definedName name="VAS015_F_DelTechniniuArMechaniniai3" localSheetId="15">'Forma 15'!$F$15</definedName>
    <definedName name="VAS015_F_DelTechniniuArMechaniniai4" localSheetId="15">'Forma 15'!$H$15</definedName>
    <definedName name="VAS015_F_DelTechniniuArNuotoliniai" localSheetId="15">'Forma 15'!$C$15</definedName>
    <definedName name="VAS015_F_DelTechniniuArNuotoliniai2" localSheetId="15">'Forma 15'!$E$15</definedName>
    <definedName name="VAS015_F_DelTechniniuArNuotoliniai3" localSheetId="15">'Forma 15'!$G$15</definedName>
    <definedName name="VAS015_F_DelTechniniuArNuotoliniai4" localSheetId="15">'Forma 15'!$I$15</definedName>
    <definedName name="VAS015_F_DelTechniniuArVISO" localSheetId="15">'Forma 15'!$J$15</definedName>
    <definedName name="VAS015_F_SuPatikraMechaniniai" localSheetId="15">'Forma 15'!$B$12</definedName>
    <definedName name="VAS015_F_SuPatikraMechaniniai2" localSheetId="15">'Forma 15'!$D$12</definedName>
    <definedName name="VAS015_F_SuPatikraMechaniniai3" localSheetId="15">'Forma 15'!$F$12</definedName>
    <definedName name="VAS015_F_SuPatikraMechaniniai4" localSheetId="15">'Forma 15'!$H$12</definedName>
    <definedName name="VAS015_F_SuPatikraNuotoliniai" localSheetId="15">'Forma 15'!$C$12</definedName>
    <definedName name="VAS015_F_SuPatikraNuotoliniai2" localSheetId="15">'Forma 15'!$E$12</definedName>
    <definedName name="VAS015_F_SuPatikraNuotoliniai3" localSheetId="15">'Forma 15'!$G$12</definedName>
    <definedName name="VAS015_F_SuPatikraNuotoliniai4" localSheetId="15">'Forma 15'!$I$12</definedName>
    <definedName name="VAS015_F_SuPatikraVISO" localSheetId="15">'Forma 15'!$J$12</definedName>
    <definedName name="VAS015_F_TrukstamasKiekisMechaniniai" localSheetId="15">'Forma 15'!$B$14</definedName>
    <definedName name="VAS015_F_TrukstamasKiekisMechaniniai2" localSheetId="15">'Forma 15'!$D$14</definedName>
    <definedName name="VAS015_F_TrukstamasKiekisMechaniniai3" localSheetId="15">'Forma 15'!$F$14</definedName>
    <definedName name="VAS015_F_TrukstamasKiekisMechaniniai4" localSheetId="15">'Forma 15'!$H$14</definedName>
    <definedName name="VAS015_F_TrukstamasKiekisNuotoliniai" localSheetId="15">'Forma 15'!$C$14</definedName>
    <definedName name="VAS015_F_TrukstamasKiekisNuotoliniai2" localSheetId="15">'Forma 15'!$E$14</definedName>
    <definedName name="VAS015_F_TrukstamasKiekisNuotoliniai3" localSheetId="15">'Forma 15'!$G$14</definedName>
    <definedName name="VAS015_F_TrukstamasKiekisNuotoliniai4" localSheetId="15">'Forma 15'!$I$14</definedName>
    <definedName name="VAS015_F_TrukstamasKiekisVISO" localSheetId="15">'Forma 15'!$J$14</definedName>
    <definedName name="VAS015_F_VISO2Mechaniniai" localSheetId="15">'Forma 15'!$B$16</definedName>
    <definedName name="VAS015_F_VISO2Mechaniniai2" localSheetId="15">'Forma 15'!$D$16</definedName>
    <definedName name="VAS015_F_VISO2Mechaniniai3" localSheetId="15">'Forma 15'!$F$16</definedName>
    <definedName name="VAS015_F_VISO2Mechaniniai4" localSheetId="15">'Forma 15'!$H$16</definedName>
    <definedName name="VAS015_F_VISO2Nuotoliniai" localSheetId="15">'Forma 15'!$C$16</definedName>
    <definedName name="VAS015_F_VISO2Nuotoliniai2" localSheetId="15">'Forma 15'!$E$16</definedName>
    <definedName name="VAS015_F_VISO2Nuotoliniai3" localSheetId="15">'Forma 15'!$G$16</definedName>
    <definedName name="VAS015_F_VISO2Nuotoliniai4" localSheetId="15">'Forma 15'!$I$16</definedName>
    <definedName name="VAS015_F_VISO2VISO" localSheetId="15">'Forma 15'!$J$16</definedName>
    <definedName name="VAS053_D_Abonentai" localSheetId="10">'Forma 16'!$A$13</definedName>
    <definedName name="VAS053_D_DelApmokejimoUz" localSheetId="10">'Forma 16'!$I$10</definedName>
    <definedName name="VAS053_D_DelKainu" localSheetId="10">'Forma 16'!$C$10</definedName>
    <definedName name="VAS053_D_DelPaslauguKokybes" localSheetId="10">'Forma 16'!$G$10</definedName>
    <definedName name="VAS053_D_DelPaslauguTeikimo" localSheetId="10">'Forma 16'!$F$10</definedName>
    <definedName name="VAS053_D_DelPaslauguTeikimoPertrukiu" localSheetId="10">'Forma 16'!$H$10</definedName>
    <definedName name="VAS053_D_DelPrijungimoPrie" localSheetId="10">'Forma 16'!$E$10</definedName>
    <definedName name="VAS053_D_DelSutarciuSalygu" localSheetId="10">'Forma 16'!$D$10</definedName>
    <definedName name="VAS053_D_GautuSkunduSkaicius" localSheetId="10">'Forma 16'!$B$9</definedName>
    <definedName name="VAS053_D_IsnagrinetiSkundai" localSheetId="10">'Forma 16'!$K$9</definedName>
    <definedName name="VAS053_D_ISVISO" localSheetId="10">'Forma 16'!$A$14</definedName>
    <definedName name="VAS053_D_Kiti" localSheetId="10">'Forma 16'!$J$10</definedName>
    <definedName name="VAS053_D_NagrinejimoRezultatas" localSheetId="10">'Forma 16'!$M$9</definedName>
    <definedName name="VAS053_D_NepagristiSkundai" localSheetId="10">'Forma 16'!$N$10</definedName>
    <definedName name="VAS053_D_PagristiSkundai" localSheetId="10">'Forma 16'!$M$10</definedName>
    <definedName name="VAS053_D_Per30" localSheetId="10">'Forma 16'!$K$10</definedName>
    <definedName name="VAS053_D_Per302" localSheetId="10">'Forma 16'!$L$10</definedName>
    <definedName name="VAS053_D_SkundoTema" localSheetId="10">'Forma 16'!$C$9</definedName>
    <definedName name="VAS053_D_Vartotojai" localSheetId="10">'Forma 16'!$A$12</definedName>
    <definedName name="VAS053_F_AbonentaiDelApmokejimoUz" localSheetId="10">'Forma 16'!$I$13</definedName>
    <definedName name="VAS053_F_AbonentaiDelKainu" localSheetId="10">'Forma 16'!$C$13</definedName>
    <definedName name="VAS053_F_AbonentaiDelPaslauguKokybes" localSheetId="10">'Forma 16'!$G$13</definedName>
    <definedName name="VAS053_F_AbonentaiDelPaslauguTeikimo" localSheetId="10">'Forma 16'!$F$13</definedName>
    <definedName name="VAS053_F_AbonentaiDelPaslauguTeikimoPertrukiu" localSheetId="10">'Forma 16'!$H$13</definedName>
    <definedName name="VAS053_F_AbonentaiDelPrijungimoPrie" localSheetId="10">'Forma 16'!$E$13</definedName>
    <definedName name="VAS053_F_AbonentaiDelSutarciuSalygu" localSheetId="10">'Forma 16'!$D$13</definedName>
    <definedName name="VAS053_F_AbonentaiGautuSkunduSkaicius" localSheetId="10">'Forma 16'!$B$13</definedName>
    <definedName name="VAS053_F_AbonentaiKiti" localSheetId="10">'Forma 16'!$J$13</definedName>
    <definedName name="VAS053_F_AbonentaiNepagristiSkundai" localSheetId="10">'Forma 16'!$N$13</definedName>
    <definedName name="VAS053_F_AbonentaiPagristiSkundai" localSheetId="10">'Forma 16'!$M$13</definedName>
    <definedName name="VAS053_F_AbonentaiPer30" localSheetId="10">'Forma 16'!$K$13</definedName>
    <definedName name="VAS053_F_AbonentaiPer302" localSheetId="10">'Forma 16'!$L$13</definedName>
    <definedName name="VAS053_F_ISVISODelApmokejimoUz" localSheetId="10">'Forma 16'!$I$14</definedName>
    <definedName name="VAS053_F_ISVISODelKainu" localSheetId="10">'Forma 16'!$C$14</definedName>
    <definedName name="VAS053_F_ISVISODelPaslauguKokybes" localSheetId="10">'Forma 16'!$G$14</definedName>
    <definedName name="VAS053_F_ISVISODelPaslauguTeikimo" localSheetId="10">'Forma 16'!$F$14</definedName>
    <definedName name="VAS053_F_ISVISODelPaslauguTeikimoPertrukiu" localSheetId="10">'Forma 16'!$H$14</definedName>
    <definedName name="VAS053_F_ISVISODelPrijungimoPrie" localSheetId="10">'Forma 16'!$E$14</definedName>
    <definedName name="VAS053_F_ISVISODelSutarciuSalygu" localSheetId="10">'Forma 16'!$D$14</definedName>
    <definedName name="VAS053_F_ISVISOGautuSkunduSkaicius" localSheetId="10">'Forma 16'!$B$14</definedName>
    <definedName name="VAS053_F_ISVISOKiti" localSheetId="10">'Forma 16'!$J$14</definedName>
    <definedName name="VAS053_F_ISVISONepagristiSkundai" localSheetId="10">'Forma 16'!$N$14</definedName>
    <definedName name="VAS053_F_ISVISOPagristiSkundai" localSheetId="10">'Forma 16'!$M$14</definedName>
    <definedName name="VAS053_F_ISVISOPer30" localSheetId="10">'Forma 16'!$K$14</definedName>
    <definedName name="VAS053_F_ISVISOPer302" localSheetId="10">'Forma 16'!$L$14</definedName>
    <definedName name="VAS053_F_VartotojaiDelApmokejimoUz" localSheetId="10">'Forma 16'!$I$12</definedName>
    <definedName name="VAS053_F_VartotojaiDelKainu" localSheetId="10">'Forma 16'!$C$12</definedName>
    <definedName name="VAS053_F_VartotojaiDelPaslauguKokybes" localSheetId="10">'Forma 16'!$G$12</definedName>
    <definedName name="VAS053_F_VartotojaiDelPaslauguTeikimo" localSheetId="10">'Forma 16'!$F$12</definedName>
    <definedName name="VAS053_F_VartotojaiDelPaslauguTeikimoPertrukiu" localSheetId="10">'Forma 16'!$H$12</definedName>
    <definedName name="VAS053_F_VartotojaiDelPrijungimoPrie" localSheetId="10">'Forma 16'!$E$12</definedName>
    <definedName name="VAS053_F_VartotojaiDelSutarciuSalygu" localSheetId="10">'Forma 16'!$D$12</definedName>
    <definedName name="VAS053_F_VartotojaiGautuSkunduSkaicius" localSheetId="10">'Forma 16'!$B$12</definedName>
    <definedName name="VAS053_F_VartotojaiKiti" localSheetId="10">'Forma 16'!$J$12</definedName>
    <definedName name="VAS053_F_VartotojaiNepagristiSkundai" localSheetId="10">'Forma 16'!$N$12</definedName>
    <definedName name="VAS053_F_VartotojaiPagristiSkundai" localSheetId="10">'Forma 16'!$M$12</definedName>
    <definedName name="VAS053_F_VartotojaiPer30" localSheetId="10">'Forma 16'!$K$12</definedName>
    <definedName name="VAS053_F_VartotojaiPer302" localSheetId="10">'Forma 16'!$L$12</definedName>
  </definedNames>
  <calcPr calcId="162913"/>
</workbook>
</file>

<file path=xl/calcChain.xml><?xml version="1.0" encoding="utf-8"?>
<calcChain xmlns="http://schemas.openxmlformats.org/spreadsheetml/2006/main">
  <c r="I16" i="16" l="1"/>
  <c r="H16" i="16"/>
  <c r="G16" i="16"/>
  <c r="F16" i="16"/>
  <c r="E16" i="16"/>
  <c r="D16" i="16"/>
  <c r="C16" i="16"/>
  <c r="B16" i="16"/>
  <c r="J15" i="16"/>
  <c r="J14" i="16"/>
  <c r="J13" i="16"/>
  <c r="J12" i="16"/>
  <c r="T130" i="15"/>
  <c r="R130" i="15"/>
  <c r="Q130" i="15"/>
  <c r="L130" i="15"/>
  <c r="G130" i="15"/>
  <c r="T129" i="15"/>
  <c r="W129" i="15" s="1"/>
  <c r="R129" i="15"/>
  <c r="Q129" i="15"/>
  <c r="L129" i="15"/>
  <c r="G129" i="15"/>
  <c r="U129" i="15" s="1"/>
  <c r="T128" i="15"/>
  <c r="W128" i="15" s="1"/>
  <c r="R128" i="15"/>
  <c r="Q128" i="15"/>
  <c r="L128" i="15"/>
  <c r="U128" i="15" s="1"/>
  <c r="G128" i="15"/>
  <c r="T127" i="15"/>
  <c r="R127" i="15"/>
  <c r="Q127" i="15"/>
  <c r="L127" i="15"/>
  <c r="G127" i="15"/>
  <c r="T126" i="15"/>
  <c r="R126" i="15"/>
  <c r="Q126" i="15"/>
  <c r="L126" i="15"/>
  <c r="G126" i="15"/>
  <c r="T125" i="15"/>
  <c r="W125" i="15" s="1"/>
  <c r="R125" i="15"/>
  <c r="Q125" i="15"/>
  <c r="L125" i="15"/>
  <c r="G125" i="15"/>
  <c r="U125" i="15" s="1"/>
  <c r="T124" i="15"/>
  <c r="W124" i="15" s="1"/>
  <c r="R124" i="15"/>
  <c r="Q124" i="15"/>
  <c r="L124" i="15"/>
  <c r="U124" i="15" s="1"/>
  <c r="G124" i="15"/>
  <c r="T123" i="15"/>
  <c r="R123" i="15"/>
  <c r="Q123" i="15"/>
  <c r="L123" i="15"/>
  <c r="G123" i="15"/>
  <c r="T122" i="15"/>
  <c r="R122" i="15"/>
  <c r="Q122" i="15"/>
  <c r="L122" i="15"/>
  <c r="G122" i="15"/>
  <c r="T121" i="15"/>
  <c r="W121" i="15" s="1"/>
  <c r="R121" i="15"/>
  <c r="Q121" i="15"/>
  <c r="L121" i="15"/>
  <c r="G121" i="15"/>
  <c r="U121" i="15" s="1"/>
  <c r="T120" i="15"/>
  <c r="W120" i="15" s="1"/>
  <c r="R120" i="15"/>
  <c r="Q120" i="15"/>
  <c r="L120" i="15"/>
  <c r="U120" i="15" s="1"/>
  <c r="G120" i="15"/>
  <c r="T119" i="15"/>
  <c r="R119" i="15"/>
  <c r="Q119" i="15"/>
  <c r="L119" i="15"/>
  <c r="G119" i="15"/>
  <c r="T118" i="15"/>
  <c r="R118" i="15"/>
  <c r="Q118" i="15"/>
  <c r="L118" i="15"/>
  <c r="G118" i="15"/>
  <c r="T117" i="15"/>
  <c r="W117" i="15" s="1"/>
  <c r="R117" i="15"/>
  <c r="Q117" i="15"/>
  <c r="L117" i="15"/>
  <c r="G117" i="15"/>
  <c r="U117" i="15" s="1"/>
  <c r="T116" i="15"/>
  <c r="W116" i="15" s="1"/>
  <c r="R116" i="15"/>
  <c r="Q116" i="15"/>
  <c r="L116" i="15"/>
  <c r="U116" i="15" s="1"/>
  <c r="G116" i="15"/>
  <c r="T115" i="15"/>
  <c r="R115" i="15"/>
  <c r="Q115" i="15"/>
  <c r="L115" i="15"/>
  <c r="G115" i="15"/>
  <c r="T114" i="15"/>
  <c r="R114" i="15"/>
  <c r="Q114" i="15"/>
  <c r="L114" i="15"/>
  <c r="G114" i="15"/>
  <c r="T113" i="15"/>
  <c r="W113" i="15" s="1"/>
  <c r="R113" i="15"/>
  <c r="Q113" i="15"/>
  <c r="L113" i="15"/>
  <c r="G113" i="15"/>
  <c r="U113" i="15" s="1"/>
  <c r="T112" i="15"/>
  <c r="W112" i="15" s="1"/>
  <c r="R112" i="15"/>
  <c r="Q112" i="15"/>
  <c r="L112" i="15"/>
  <c r="U112" i="15" s="1"/>
  <c r="G112" i="15"/>
  <c r="T111" i="15"/>
  <c r="R111" i="15"/>
  <c r="Q111" i="15"/>
  <c r="L111" i="15"/>
  <c r="G111" i="15"/>
  <c r="T110" i="15"/>
  <c r="R110" i="15"/>
  <c r="Q110" i="15"/>
  <c r="L110" i="15"/>
  <c r="G110" i="15"/>
  <c r="T109" i="15"/>
  <c r="W109" i="15" s="1"/>
  <c r="R109" i="15"/>
  <c r="Q109" i="15"/>
  <c r="L109" i="15"/>
  <c r="G109" i="15"/>
  <c r="U109" i="15" s="1"/>
  <c r="T108" i="15"/>
  <c r="W108" i="15" s="1"/>
  <c r="R108" i="15"/>
  <c r="Q108" i="15"/>
  <c r="L108" i="15"/>
  <c r="U108" i="15" s="1"/>
  <c r="G108" i="15"/>
  <c r="T107" i="15"/>
  <c r="R107" i="15"/>
  <c r="Q107" i="15"/>
  <c r="L107" i="15"/>
  <c r="G107" i="15"/>
  <c r="T106" i="15"/>
  <c r="R106" i="15"/>
  <c r="Q106" i="15"/>
  <c r="L106" i="15"/>
  <c r="G106" i="15"/>
  <c r="T105" i="15"/>
  <c r="W105" i="15" s="1"/>
  <c r="R105" i="15"/>
  <c r="Q105" i="15"/>
  <c r="L105" i="15"/>
  <c r="G105" i="15"/>
  <c r="U105" i="15" s="1"/>
  <c r="T104" i="15"/>
  <c r="W104" i="15" s="1"/>
  <c r="R104" i="15"/>
  <c r="Q104" i="15"/>
  <c r="L104" i="15"/>
  <c r="U104" i="15" s="1"/>
  <c r="G104" i="15"/>
  <c r="T103" i="15"/>
  <c r="R103" i="15"/>
  <c r="Q103" i="15"/>
  <c r="L103" i="15"/>
  <c r="G103" i="15"/>
  <c r="T102" i="15"/>
  <c r="R102" i="15"/>
  <c r="Q102" i="15"/>
  <c r="L102" i="15"/>
  <c r="G102" i="15"/>
  <c r="T101" i="15"/>
  <c r="W101" i="15" s="1"/>
  <c r="R101" i="15"/>
  <c r="Q101" i="15"/>
  <c r="L101" i="15"/>
  <c r="G101" i="15"/>
  <c r="U101" i="15" s="1"/>
  <c r="T100" i="15"/>
  <c r="W100" i="15" s="1"/>
  <c r="R100" i="15"/>
  <c r="Q100" i="15"/>
  <c r="L100" i="15"/>
  <c r="U100" i="15" s="1"/>
  <c r="G100" i="15"/>
  <c r="T99" i="15"/>
  <c r="R99" i="15"/>
  <c r="Q99" i="15"/>
  <c r="L99" i="15"/>
  <c r="G99" i="15"/>
  <c r="T98" i="15"/>
  <c r="R98" i="15"/>
  <c r="Q98" i="15"/>
  <c r="L98" i="15"/>
  <c r="G98" i="15"/>
  <c r="T97" i="15"/>
  <c r="W97" i="15" s="1"/>
  <c r="R97" i="15"/>
  <c r="Q97" i="15"/>
  <c r="L97" i="15"/>
  <c r="G97" i="15"/>
  <c r="U97" i="15" s="1"/>
  <c r="T96" i="15"/>
  <c r="W96" i="15" s="1"/>
  <c r="R96" i="15"/>
  <c r="Q96" i="15"/>
  <c r="L96" i="15"/>
  <c r="U96" i="15" s="1"/>
  <c r="G96" i="15"/>
  <c r="T95" i="15"/>
  <c r="R95" i="15"/>
  <c r="Q95" i="15"/>
  <c r="L95" i="15"/>
  <c r="G95" i="15"/>
  <c r="T94" i="15"/>
  <c r="R94" i="15"/>
  <c r="R90" i="15" s="1"/>
  <c r="Q94" i="15"/>
  <c r="L94" i="15"/>
  <c r="G94" i="15"/>
  <c r="T93" i="15"/>
  <c r="W93" i="15" s="1"/>
  <c r="R93" i="15"/>
  <c r="Q93" i="15"/>
  <c r="L93" i="15"/>
  <c r="G93" i="15"/>
  <c r="U93" i="15" s="1"/>
  <c r="T92" i="15"/>
  <c r="W92" i="15" s="1"/>
  <c r="R92" i="15"/>
  <c r="Q92" i="15"/>
  <c r="L92" i="15"/>
  <c r="U92" i="15" s="1"/>
  <c r="G92" i="15"/>
  <c r="T91" i="15"/>
  <c r="R91" i="15"/>
  <c r="Q91" i="15"/>
  <c r="Q90" i="15" s="1"/>
  <c r="L91" i="15"/>
  <c r="G91" i="15"/>
  <c r="P90" i="15"/>
  <c r="O90" i="15"/>
  <c r="N90" i="15"/>
  <c r="M90" i="15"/>
  <c r="L90" i="15"/>
  <c r="K90" i="15"/>
  <c r="J90" i="15"/>
  <c r="I90" i="15"/>
  <c r="H90" i="15"/>
  <c r="F90" i="15"/>
  <c r="F58" i="15" s="1"/>
  <c r="E90" i="15"/>
  <c r="D90" i="15"/>
  <c r="C90" i="15"/>
  <c r="C58" i="15" s="1"/>
  <c r="T89" i="15"/>
  <c r="R89" i="15"/>
  <c r="W89" i="15" s="1"/>
  <c r="Q89" i="15"/>
  <c r="L89" i="15"/>
  <c r="G89" i="15"/>
  <c r="T88" i="15"/>
  <c r="R88" i="15"/>
  <c r="Q88" i="15"/>
  <c r="L88" i="15"/>
  <c r="G88" i="15"/>
  <c r="W87" i="15"/>
  <c r="T87" i="15"/>
  <c r="R87" i="15"/>
  <c r="Q87" i="15"/>
  <c r="L87" i="15"/>
  <c r="G87" i="15"/>
  <c r="T86" i="15"/>
  <c r="R86" i="15"/>
  <c r="Q86" i="15"/>
  <c r="L86" i="15"/>
  <c r="G86" i="15"/>
  <c r="W85" i="15"/>
  <c r="T85" i="15"/>
  <c r="R85" i="15"/>
  <c r="Q85" i="15"/>
  <c r="L85" i="15"/>
  <c r="G85" i="15"/>
  <c r="T84" i="15"/>
  <c r="R84" i="15"/>
  <c r="Q84" i="15"/>
  <c r="L84" i="15"/>
  <c r="G84" i="15"/>
  <c r="T83" i="15"/>
  <c r="R83" i="15"/>
  <c r="Q83" i="15"/>
  <c r="L83" i="15"/>
  <c r="G83" i="15"/>
  <c r="U83" i="15" s="1"/>
  <c r="T82" i="15"/>
  <c r="R82" i="15"/>
  <c r="Q82" i="15"/>
  <c r="L82" i="15"/>
  <c r="G82" i="15"/>
  <c r="T81" i="15"/>
  <c r="R81" i="15"/>
  <c r="W81" i="15" s="1"/>
  <c r="Q81" i="15"/>
  <c r="L81" i="15"/>
  <c r="G81" i="15"/>
  <c r="T80" i="15"/>
  <c r="R80" i="15"/>
  <c r="Q80" i="15"/>
  <c r="L80" i="15"/>
  <c r="G80" i="15"/>
  <c r="W79" i="15"/>
  <c r="T79" i="15"/>
  <c r="R79" i="15"/>
  <c r="Q79" i="15"/>
  <c r="L79" i="15"/>
  <c r="G79" i="15"/>
  <c r="T78" i="15"/>
  <c r="R78" i="15"/>
  <c r="Q78" i="15"/>
  <c r="L78" i="15"/>
  <c r="G78" i="15"/>
  <c r="T77" i="15"/>
  <c r="W77" i="15" s="1"/>
  <c r="R77" i="15"/>
  <c r="Q77" i="15"/>
  <c r="L77" i="15"/>
  <c r="G77" i="15"/>
  <c r="U77" i="15" s="1"/>
  <c r="T76" i="15"/>
  <c r="R76" i="15"/>
  <c r="Q76" i="15"/>
  <c r="L76" i="15"/>
  <c r="U76" i="15" s="1"/>
  <c r="G76" i="15"/>
  <c r="T75" i="15"/>
  <c r="R75" i="15"/>
  <c r="Q75" i="15"/>
  <c r="L75" i="15"/>
  <c r="G75" i="15"/>
  <c r="U75" i="15" s="1"/>
  <c r="T74" i="15"/>
  <c r="R74" i="15"/>
  <c r="Q74" i="15"/>
  <c r="L74" i="15"/>
  <c r="G74" i="15"/>
  <c r="T73" i="15"/>
  <c r="R73" i="15"/>
  <c r="W73" i="15" s="1"/>
  <c r="Q73" i="15"/>
  <c r="L73" i="15"/>
  <c r="G73" i="15"/>
  <c r="T72" i="15"/>
  <c r="R72" i="15"/>
  <c r="Q72" i="15"/>
  <c r="L72" i="15"/>
  <c r="G72" i="15"/>
  <c r="W71" i="15"/>
  <c r="T71" i="15"/>
  <c r="R71" i="15"/>
  <c r="Q71" i="15"/>
  <c r="L71" i="15"/>
  <c r="G71" i="15"/>
  <c r="T70" i="15"/>
  <c r="R70" i="15"/>
  <c r="Q70" i="15"/>
  <c r="L70" i="15"/>
  <c r="G70" i="15"/>
  <c r="W69" i="15"/>
  <c r="T69" i="15"/>
  <c r="R69" i="15"/>
  <c r="Q69" i="15"/>
  <c r="L69" i="15"/>
  <c r="G69" i="15"/>
  <c r="T68" i="15"/>
  <c r="R68" i="15"/>
  <c r="Q68" i="15"/>
  <c r="L68" i="15"/>
  <c r="G68" i="15"/>
  <c r="T67" i="15"/>
  <c r="R67" i="15"/>
  <c r="Q67" i="15"/>
  <c r="L67" i="15"/>
  <c r="G67" i="15"/>
  <c r="U67" i="15" s="1"/>
  <c r="T66" i="15"/>
  <c r="R66" i="15"/>
  <c r="Q66" i="15"/>
  <c r="L66" i="15"/>
  <c r="G66" i="15"/>
  <c r="T65" i="15"/>
  <c r="R65" i="15"/>
  <c r="W65" i="15" s="1"/>
  <c r="Q65" i="15"/>
  <c r="L65" i="15"/>
  <c r="G65" i="15"/>
  <c r="T64" i="15"/>
  <c r="R64" i="15"/>
  <c r="Q64" i="15"/>
  <c r="L64" i="15"/>
  <c r="G64" i="15"/>
  <c r="W63" i="15"/>
  <c r="T63" i="15"/>
  <c r="R63" i="15"/>
  <c r="Q63" i="15"/>
  <c r="L63" i="15"/>
  <c r="G63" i="15"/>
  <c r="T62" i="15"/>
  <c r="R62" i="15"/>
  <c r="Q62" i="15"/>
  <c r="L62" i="15"/>
  <c r="G62" i="15"/>
  <c r="T61" i="15"/>
  <c r="R61" i="15"/>
  <c r="Q61" i="15"/>
  <c r="L61" i="15"/>
  <c r="G61" i="15"/>
  <c r="T60" i="15"/>
  <c r="R60" i="15"/>
  <c r="Q60" i="15"/>
  <c r="L60" i="15"/>
  <c r="L59" i="15" s="1"/>
  <c r="L58" i="15" s="1"/>
  <c r="G60" i="15"/>
  <c r="P59" i="15"/>
  <c r="P58" i="15" s="1"/>
  <c r="O59" i="15"/>
  <c r="N59" i="15"/>
  <c r="M59" i="15"/>
  <c r="M58" i="15" s="1"/>
  <c r="K59" i="15"/>
  <c r="K58" i="15" s="1"/>
  <c r="J59" i="15"/>
  <c r="I59" i="15"/>
  <c r="I58" i="15" s="1"/>
  <c r="H59" i="15"/>
  <c r="H58" i="15" s="1"/>
  <c r="F59" i="15"/>
  <c r="E59" i="15"/>
  <c r="E58" i="15" s="1"/>
  <c r="D59" i="15"/>
  <c r="C59" i="15"/>
  <c r="N58" i="15"/>
  <c r="J58" i="15"/>
  <c r="S56" i="15"/>
  <c r="V56" i="15" s="1"/>
  <c r="R56" i="15"/>
  <c r="S55" i="15"/>
  <c r="R55" i="15"/>
  <c r="V55" i="15" s="1"/>
  <c r="S54" i="15"/>
  <c r="V54" i="15" s="1"/>
  <c r="R54" i="15"/>
  <c r="S53" i="15"/>
  <c r="R53" i="15"/>
  <c r="V53" i="15" s="1"/>
  <c r="S52" i="15"/>
  <c r="V52" i="15" s="1"/>
  <c r="R52" i="15"/>
  <c r="S51" i="15"/>
  <c r="R51" i="15"/>
  <c r="V51" i="15" s="1"/>
  <c r="S50" i="15"/>
  <c r="V50" i="15" s="1"/>
  <c r="R50" i="15"/>
  <c r="Q49" i="15"/>
  <c r="O49" i="15"/>
  <c r="M49" i="15"/>
  <c r="L49" i="15"/>
  <c r="J49" i="15"/>
  <c r="H49" i="15"/>
  <c r="G49" i="15"/>
  <c r="E49" i="15"/>
  <c r="C49" i="15"/>
  <c r="S48" i="15"/>
  <c r="R48" i="15"/>
  <c r="V48" i="15" s="1"/>
  <c r="S47" i="15"/>
  <c r="V47" i="15" s="1"/>
  <c r="R47" i="15"/>
  <c r="S46" i="15"/>
  <c r="R46" i="15"/>
  <c r="V46" i="15" s="1"/>
  <c r="S45" i="15"/>
  <c r="V45" i="15" s="1"/>
  <c r="R45" i="15"/>
  <c r="S44" i="15"/>
  <c r="R44" i="15"/>
  <c r="V44" i="15" s="1"/>
  <c r="S43" i="15"/>
  <c r="V43" i="15" s="1"/>
  <c r="R43" i="15"/>
  <c r="S42" i="15"/>
  <c r="R42" i="15"/>
  <c r="V42" i="15" s="1"/>
  <c r="S41" i="15"/>
  <c r="V41" i="15" s="1"/>
  <c r="R41" i="15"/>
  <c r="Q40" i="15"/>
  <c r="O40" i="15"/>
  <c r="M40" i="15"/>
  <c r="L40" i="15"/>
  <c r="J40" i="15"/>
  <c r="H40" i="15"/>
  <c r="G40" i="15"/>
  <c r="E40" i="15"/>
  <c r="C40" i="15"/>
  <c r="S39" i="15"/>
  <c r="R39" i="15"/>
  <c r="S38" i="15"/>
  <c r="R38" i="15"/>
  <c r="S37" i="15"/>
  <c r="R37" i="15"/>
  <c r="S36" i="15"/>
  <c r="R36" i="15"/>
  <c r="S35" i="15"/>
  <c r="R35" i="15"/>
  <c r="S34" i="15"/>
  <c r="R34" i="15"/>
  <c r="S33" i="15"/>
  <c r="R33" i="15"/>
  <c r="S32" i="15"/>
  <c r="R32" i="15"/>
  <c r="S31" i="15"/>
  <c r="R31" i="15"/>
  <c r="Q30" i="15"/>
  <c r="O30" i="15"/>
  <c r="M30" i="15"/>
  <c r="L30" i="15"/>
  <c r="J30" i="15"/>
  <c r="H30" i="15"/>
  <c r="G30" i="15"/>
  <c r="E30" i="15"/>
  <c r="C30" i="15"/>
  <c r="S29" i="15"/>
  <c r="V29" i="15" s="1"/>
  <c r="R29" i="15"/>
  <c r="S28" i="15"/>
  <c r="R28" i="15"/>
  <c r="V28" i="15" s="1"/>
  <c r="S27" i="15"/>
  <c r="V27" i="15" s="1"/>
  <c r="R27" i="15"/>
  <c r="S26" i="15"/>
  <c r="R26" i="15"/>
  <c r="V26" i="15" s="1"/>
  <c r="S25" i="15"/>
  <c r="V25" i="15" s="1"/>
  <c r="R25" i="15"/>
  <c r="S24" i="15"/>
  <c r="R24" i="15"/>
  <c r="V24" i="15" s="1"/>
  <c r="S23" i="15"/>
  <c r="V23" i="15" s="1"/>
  <c r="R23" i="15"/>
  <c r="S22" i="15"/>
  <c r="R22" i="15"/>
  <c r="V22" i="15" s="1"/>
  <c r="S21" i="15"/>
  <c r="V21" i="15" s="1"/>
  <c r="R21" i="15"/>
  <c r="R20" i="15" s="1"/>
  <c r="Q20" i="15"/>
  <c r="Q11" i="15" s="1"/>
  <c r="O20" i="15"/>
  <c r="M20" i="15"/>
  <c r="L20" i="15"/>
  <c r="J20" i="15"/>
  <c r="H20" i="15"/>
  <c r="G20" i="15"/>
  <c r="E20" i="15"/>
  <c r="C20" i="15"/>
  <c r="S19" i="15"/>
  <c r="R19" i="15"/>
  <c r="S18" i="15"/>
  <c r="R18" i="15"/>
  <c r="S17" i="15"/>
  <c r="R17" i="15"/>
  <c r="S16" i="15"/>
  <c r="R16" i="15"/>
  <c r="S15" i="15"/>
  <c r="R15" i="15"/>
  <c r="S14" i="15"/>
  <c r="R14" i="15"/>
  <c r="R13" i="15" s="1"/>
  <c r="Q13" i="15"/>
  <c r="O13" i="15"/>
  <c r="M13" i="15"/>
  <c r="M11" i="15" s="1"/>
  <c r="M57" i="15" s="1"/>
  <c r="L13" i="15"/>
  <c r="L11" i="15" s="1"/>
  <c r="J13" i="15"/>
  <c r="H13" i="15"/>
  <c r="G13" i="15"/>
  <c r="G11" i="15" s="1"/>
  <c r="E13" i="15"/>
  <c r="C13" i="15"/>
  <c r="S12" i="15"/>
  <c r="R12" i="15"/>
  <c r="C11" i="15"/>
  <c r="C57" i="15" s="1"/>
  <c r="D24" i="14"/>
  <c r="D17" i="14"/>
  <c r="F21" i="13"/>
  <c r="E21" i="13" s="1"/>
  <c r="F20" i="13"/>
  <c r="E20" i="13" s="1"/>
  <c r="Q19" i="13"/>
  <c r="Q22" i="13" s="1"/>
  <c r="P19" i="13"/>
  <c r="P22" i="13" s="1"/>
  <c r="O19" i="13"/>
  <c r="O22" i="13" s="1"/>
  <c r="N19" i="13"/>
  <c r="N22" i="13" s="1"/>
  <c r="M19" i="13"/>
  <c r="M22" i="13" s="1"/>
  <c r="L19" i="13"/>
  <c r="L22" i="13" s="1"/>
  <c r="K19" i="13"/>
  <c r="K22" i="13" s="1"/>
  <c r="J19" i="13"/>
  <c r="I19" i="13"/>
  <c r="H19" i="13"/>
  <c r="G19" i="13"/>
  <c r="G22" i="13" s="1"/>
  <c r="F18" i="13"/>
  <c r="E18" i="13" s="1"/>
  <c r="Q16" i="13"/>
  <c r="P16" i="13"/>
  <c r="O16" i="13"/>
  <c r="N16" i="13"/>
  <c r="M16" i="13"/>
  <c r="L16" i="13"/>
  <c r="K16" i="13"/>
  <c r="J16" i="13"/>
  <c r="I16" i="13"/>
  <c r="H16" i="13"/>
  <c r="G16" i="13"/>
  <c r="F15" i="13"/>
  <c r="E15" i="13" s="1"/>
  <c r="F14" i="13"/>
  <c r="E14" i="13"/>
  <c r="C93" i="12"/>
  <c r="C84" i="12"/>
  <c r="C77" i="12"/>
  <c r="C67" i="12"/>
  <c r="C66" i="12" s="1"/>
  <c r="C46" i="12"/>
  <c r="C41" i="12"/>
  <c r="C39" i="12" s="1"/>
  <c r="C29" i="12"/>
  <c r="C26" i="12" s="1"/>
  <c r="C25" i="12"/>
  <c r="C16" i="12"/>
  <c r="C14" i="12" s="1"/>
  <c r="C11" i="12" s="1"/>
  <c r="C36" i="12" s="1"/>
  <c r="C38" i="12" s="1"/>
  <c r="N14" i="11"/>
  <c r="M14" i="11"/>
  <c r="L14" i="11"/>
  <c r="K14" i="11"/>
  <c r="J14" i="11"/>
  <c r="I14" i="11"/>
  <c r="H14" i="11"/>
  <c r="G14" i="11"/>
  <c r="F14" i="11"/>
  <c r="E14" i="11"/>
  <c r="D14" i="11"/>
  <c r="C14" i="11"/>
  <c r="B14" i="11"/>
  <c r="C283" i="10"/>
  <c r="C271" i="10"/>
  <c r="C261" i="10"/>
  <c r="C255" i="10"/>
  <c r="C244" i="10" s="1"/>
  <c r="C232" i="10"/>
  <c r="C228" i="10"/>
  <c r="C216" i="10"/>
  <c r="C204" i="10"/>
  <c r="C198" i="10"/>
  <c r="C186" i="10"/>
  <c r="C174" i="10"/>
  <c r="C162" i="10"/>
  <c r="C150" i="10"/>
  <c r="C138" i="10"/>
  <c r="C126" i="10"/>
  <c r="C125" i="10"/>
  <c r="C124" i="10"/>
  <c r="C21" i="10" s="1"/>
  <c r="C123" i="10"/>
  <c r="C122" i="10"/>
  <c r="C121" i="10"/>
  <c r="C120" i="10"/>
  <c r="C17" i="10" s="1"/>
  <c r="C119" i="10"/>
  <c r="C118" i="10"/>
  <c r="C117" i="10"/>
  <c r="C116" i="10"/>
  <c r="C13" i="10" s="1"/>
  <c r="C115" i="10"/>
  <c r="C102" i="10"/>
  <c r="C90" i="10"/>
  <c r="C78" i="10"/>
  <c r="C66" i="10"/>
  <c r="C65" i="10"/>
  <c r="C64" i="10"/>
  <c r="C63" i="10"/>
  <c r="C62" i="10"/>
  <c r="C61" i="10"/>
  <c r="C60" i="10"/>
  <c r="C59" i="10"/>
  <c r="C58" i="10"/>
  <c r="C15" i="10" s="1"/>
  <c r="C57" i="10"/>
  <c r="C56" i="10"/>
  <c r="C55" i="10"/>
  <c r="C39" i="10"/>
  <c r="C23" i="10" s="1"/>
  <c r="E43" i="9"/>
  <c r="D43" i="9" s="1"/>
  <c r="P42" i="9"/>
  <c r="O42" i="9"/>
  <c r="N42" i="9"/>
  <c r="M42" i="9"/>
  <c r="L42" i="9"/>
  <c r="K42" i="9"/>
  <c r="J42" i="9"/>
  <c r="I42" i="9"/>
  <c r="H42" i="9"/>
  <c r="G42" i="9"/>
  <c r="F42" i="9"/>
  <c r="P41" i="9"/>
  <c r="O41" i="9"/>
  <c r="N41" i="9"/>
  <c r="M41" i="9"/>
  <c r="L41" i="9"/>
  <c r="K41" i="9"/>
  <c r="K37" i="9" s="1"/>
  <c r="J41" i="9"/>
  <c r="I41" i="9"/>
  <c r="H41" i="9"/>
  <c r="G41" i="9"/>
  <c r="F41" i="9"/>
  <c r="P40" i="9"/>
  <c r="O40" i="9"/>
  <c r="N40" i="9"/>
  <c r="M40" i="9"/>
  <c r="L40" i="9"/>
  <c r="K40" i="9"/>
  <c r="J40" i="9"/>
  <c r="I40" i="9"/>
  <c r="H40" i="9"/>
  <c r="G40" i="9"/>
  <c r="F40" i="9"/>
  <c r="P39" i="9"/>
  <c r="O39" i="9"/>
  <c r="N39" i="9"/>
  <c r="M39" i="9"/>
  <c r="L39" i="9"/>
  <c r="K39" i="9"/>
  <c r="J39" i="9"/>
  <c r="I39" i="9"/>
  <c r="H39" i="9"/>
  <c r="G39" i="9"/>
  <c r="F39" i="9"/>
  <c r="P38" i="9"/>
  <c r="O38" i="9"/>
  <c r="N38" i="9"/>
  <c r="M38" i="9"/>
  <c r="L38" i="9"/>
  <c r="K38" i="9"/>
  <c r="J38" i="9"/>
  <c r="I38" i="9"/>
  <c r="H38" i="9"/>
  <c r="G38" i="9"/>
  <c r="F38" i="9"/>
  <c r="D37" i="9"/>
  <c r="P36" i="9"/>
  <c r="O36" i="9"/>
  <c r="N36" i="9"/>
  <c r="M36" i="9"/>
  <c r="L36" i="9"/>
  <c r="K36" i="9"/>
  <c r="J36" i="9"/>
  <c r="I36" i="9"/>
  <c r="H36" i="9"/>
  <c r="G36" i="9"/>
  <c r="F36" i="9"/>
  <c r="P35" i="9"/>
  <c r="O35" i="9"/>
  <c r="N35" i="9"/>
  <c r="M35" i="9"/>
  <c r="L35" i="9"/>
  <c r="K35" i="9"/>
  <c r="J35" i="9"/>
  <c r="I35" i="9"/>
  <c r="H35" i="9"/>
  <c r="G35" i="9"/>
  <c r="F35" i="9"/>
  <c r="P34" i="9"/>
  <c r="O34" i="9"/>
  <c r="N34" i="9"/>
  <c r="M34" i="9"/>
  <c r="L34" i="9"/>
  <c r="K34" i="9"/>
  <c r="K33" i="9" s="1"/>
  <c r="J34" i="9"/>
  <c r="I34" i="9"/>
  <c r="H34" i="9"/>
  <c r="G34" i="9"/>
  <c r="F34" i="9"/>
  <c r="D33" i="9"/>
  <c r="P32" i="9"/>
  <c r="O32" i="9"/>
  <c r="N32" i="9"/>
  <c r="M32" i="9"/>
  <c r="L32" i="9"/>
  <c r="K32" i="9"/>
  <c r="J32" i="9"/>
  <c r="I32" i="9"/>
  <c r="H32" i="9"/>
  <c r="G32" i="9"/>
  <c r="F32" i="9"/>
  <c r="P31" i="9"/>
  <c r="O31" i="9"/>
  <c r="N31" i="9"/>
  <c r="M31" i="9"/>
  <c r="L31" i="9"/>
  <c r="K31" i="9"/>
  <c r="J31" i="9"/>
  <c r="I31" i="9"/>
  <c r="H31" i="9"/>
  <c r="G31" i="9"/>
  <c r="F31" i="9"/>
  <c r="P30" i="9"/>
  <c r="O30" i="9"/>
  <c r="N30" i="9"/>
  <c r="M30" i="9"/>
  <c r="L30" i="9"/>
  <c r="K30" i="9"/>
  <c r="J30" i="9"/>
  <c r="I30" i="9"/>
  <c r="H30" i="9"/>
  <c r="G30" i="9"/>
  <c r="F30" i="9"/>
  <c r="P29" i="9"/>
  <c r="O29" i="9"/>
  <c r="N29" i="9"/>
  <c r="M29" i="9"/>
  <c r="L29" i="9"/>
  <c r="K29" i="9"/>
  <c r="J29" i="9"/>
  <c r="I29" i="9"/>
  <c r="H29" i="9"/>
  <c r="G29" i="9"/>
  <c r="F29" i="9"/>
  <c r="P28" i="9"/>
  <c r="O28" i="9"/>
  <c r="N28" i="9"/>
  <c r="M28" i="9"/>
  <c r="L28" i="9"/>
  <c r="K28" i="9"/>
  <c r="J28" i="9"/>
  <c r="I28" i="9"/>
  <c r="H28" i="9"/>
  <c r="G28" i="9"/>
  <c r="F28" i="9"/>
  <c r="P27" i="9"/>
  <c r="O27" i="9"/>
  <c r="N27" i="9"/>
  <c r="M27" i="9"/>
  <c r="L27" i="9"/>
  <c r="K27" i="9"/>
  <c r="J27" i="9"/>
  <c r="I27" i="9"/>
  <c r="H27" i="9"/>
  <c r="G27" i="9"/>
  <c r="F27" i="9"/>
  <c r="P26" i="9"/>
  <c r="O26" i="9"/>
  <c r="N26" i="9"/>
  <c r="M26" i="9"/>
  <c r="L26" i="9"/>
  <c r="K26" i="9"/>
  <c r="J26" i="9"/>
  <c r="I26" i="9"/>
  <c r="H26" i="9"/>
  <c r="G26" i="9"/>
  <c r="F26" i="9"/>
  <c r="P25" i="9"/>
  <c r="O25" i="9"/>
  <c r="N25" i="9"/>
  <c r="M25" i="9"/>
  <c r="L25" i="9"/>
  <c r="K25" i="9"/>
  <c r="J25" i="9"/>
  <c r="I25" i="9"/>
  <c r="H25" i="9"/>
  <c r="G25" i="9"/>
  <c r="F25" i="9"/>
  <c r="P24" i="9"/>
  <c r="O24" i="9"/>
  <c r="N24" i="9"/>
  <c r="M24" i="9"/>
  <c r="L24" i="9"/>
  <c r="K24" i="9"/>
  <c r="J24" i="9"/>
  <c r="I24" i="9"/>
  <c r="H24" i="9"/>
  <c r="G24" i="9"/>
  <c r="F24" i="9"/>
  <c r="P23" i="9"/>
  <c r="O23" i="9"/>
  <c r="N23" i="9"/>
  <c r="M23" i="9"/>
  <c r="L23" i="9"/>
  <c r="K23" i="9"/>
  <c r="J23" i="9"/>
  <c r="I23" i="9"/>
  <c r="H23" i="9"/>
  <c r="G23" i="9"/>
  <c r="F23" i="9"/>
  <c r="P22" i="9"/>
  <c r="O22" i="9"/>
  <c r="N22" i="9"/>
  <c r="M22" i="9"/>
  <c r="L22" i="9"/>
  <c r="K22" i="9"/>
  <c r="J22" i="9"/>
  <c r="I22" i="9"/>
  <c r="H22" i="9"/>
  <c r="G22" i="9"/>
  <c r="F22" i="9"/>
  <c r="P21" i="9"/>
  <c r="O21" i="9"/>
  <c r="N21" i="9"/>
  <c r="M21" i="9"/>
  <c r="L21" i="9"/>
  <c r="K21" i="9"/>
  <c r="J21" i="9"/>
  <c r="I21" i="9"/>
  <c r="H21" i="9"/>
  <c r="G21" i="9"/>
  <c r="F21" i="9"/>
  <c r="P20" i="9"/>
  <c r="O20" i="9"/>
  <c r="N20" i="9"/>
  <c r="M20" i="9"/>
  <c r="L20" i="9"/>
  <c r="K20" i="9"/>
  <c r="J20" i="9"/>
  <c r="I20" i="9"/>
  <c r="H20" i="9"/>
  <c r="G20" i="9"/>
  <c r="F20" i="9"/>
  <c r="P19" i="9"/>
  <c r="O19" i="9"/>
  <c r="N19" i="9"/>
  <c r="M19" i="9"/>
  <c r="L19" i="9"/>
  <c r="K19" i="9"/>
  <c r="J19" i="9"/>
  <c r="I19" i="9"/>
  <c r="H19" i="9"/>
  <c r="G19" i="9"/>
  <c r="F19" i="9"/>
  <c r="P18" i="9"/>
  <c r="O18" i="9"/>
  <c r="N18" i="9"/>
  <c r="M18" i="9"/>
  <c r="L18" i="9"/>
  <c r="K18" i="9"/>
  <c r="J18" i="9"/>
  <c r="I18" i="9"/>
  <c r="H18" i="9"/>
  <c r="G18" i="9"/>
  <c r="F18" i="9"/>
  <c r="D17" i="9"/>
  <c r="P16" i="9"/>
  <c r="O16" i="9"/>
  <c r="N16" i="9"/>
  <c r="M16" i="9"/>
  <c r="L16" i="9"/>
  <c r="K16" i="9"/>
  <c r="J16" i="9"/>
  <c r="I16" i="9"/>
  <c r="H16" i="9"/>
  <c r="G16" i="9"/>
  <c r="F16" i="9"/>
  <c r="P15" i="9"/>
  <c r="O15" i="9"/>
  <c r="N15" i="9"/>
  <c r="M15" i="9"/>
  <c r="L15" i="9"/>
  <c r="K15" i="9"/>
  <c r="J15" i="9"/>
  <c r="I15" i="9"/>
  <c r="H15" i="9"/>
  <c r="G15" i="9"/>
  <c r="F15" i="9"/>
  <c r="E58" i="8"/>
  <c r="D58" i="8" s="1"/>
  <c r="E57" i="8"/>
  <c r="D57" i="8" s="1"/>
  <c r="E56" i="8"/>
  <c r="D56" i="8" s="1"/>
  <c r="E55" i="8"/>
  <c r="D55" i="8" s="1"/>
  <c r="E54" i="8"/>
  <c r="D54" i="8" s="1"/>
  <c r="E53" i="8"/>
  <c r="D53" i="8" s="1"/>
  <c r="E52" i="8"/>
  <c r="D52" i="8" s="1"/>
  <c r="E51" i="8"/>
  <c r="D51" i="8" s="1"/>
  <c r="E50" i="8"/>
  <c r="D50" i="8" s="1"/>
  <c r="E49" i="8"/>
  <c r="D49" i="8" s="1"/>
  <c r="E48" i="8"/>
  <c r="D48" i="8" s="1"/>
  <c r="E47" i="8"/>
  <c r="D47" i="8"/>
  <c r="E46" i="8"/>
  <c r="D46" i="8" s="1"/>
  <c r="E45" i="8"/>
  <c r="D45" i="8"/>
  <c r="E44" i="8"/>
  <c r="D44" i="8" s="1"/>
  <c r="E43" i="8"/>
  <c r="D43" i="8" s="1"/>
  <c r="E42" i="8"/>
  <c r="D42" i="8" s="1"/>
  <c r="E41" i="8"/>
  <c r="D41" i="8"/>
  <c r="E40" i="8"/>
  <c r="D40" i="8" s="1"/>
  <c r="E39" i="8"/>
  <c r="D39" i="8"/>
  <c r="P37" i="8"/>
  <c r="O37" i="8"/>
  <c r="N37" i="8"/>
  <c r="M37" i="8"/>
  <c r="L37" i="8"/>
  <c r="K37" i="8"/>
  <c r="J37" i="8"/>
  <c r="I37" i="8"/>
  <c r="H37" i="8"/>
  <c r="G37" i="8"/>
  <c r="F37" i="8"/>
  <c r="E37" i="8"/>
  <c r="P36" i="8"/>
  <c r="O36" i="8"/>
  <c r="N36" i="8"/>
  <c r="M36" i="8"/>
  <c r="L36" i="8"/>
  <c r="K36" i="8"/>
  <c r="J36" i="8"/>
  <c r="I36" i="8"/>
  <c r="H36" i="8"/>
  <c r="G36" i="8"/>
  <c r="F36" i="8"/>
  <c r="E36" i="8"/>
  <c r="P35" i="8"/>
  <c r="O35" i="8"/>
  <c r="N35" i="8"/>
  <c r="M35" i="8"/>
  <c r="L35" i="8"/>
  <c r="K35" i="8"/>
  <c r="J35" i="8"/>
  <c r="I35" i="8"/>
  <c r="H35" i="8"/>
  <c r="G35" i="8"/>
  <c r="F35" i="8"/>
  <c r="E35" i="8"/>
  <c r="P34" i="8"/>
  <c r="O34" i="8"/>
  <c r="N34" i="8"/>
  <c r="M34" i="8"/>
  <c r="L34" i="8"/>
  <c r="K34" i="8"/>
  <c r="J34" i="8"/>
  <c r="I34" i="8"/>
  <c r="H34" i="8"/>
  <c r="G34" i="8"/>
  <c r="F34" i="8"/>
  <c r="E34" i="8"/>
  <c r="P33" i="8"/>
  <c r="O33" i="8"/>
  <c r="N33" i="8"/>
  <c r="M33" i="8"/>
  <c r="L33" i="8"/>
  <c r="K33" i="8"/>
  <c r="J33" i="8"/>
  <c r="I33" i="8"/>
  <c r="H33" i="8"/>
  <c r="G33" i="8"/>
  <c r="F33" i="8"/>
  <c r="E33" i="8"/>
  <c r="D33" i="8"/>
  <c r="P32" i="8"/>
  <c r="O32" i="8"/>
  <c r="N32" i="8"/>
  <c r="M32" i="8"/>
  <c r="L32" i="8"/>
  <c r="K32" i="8"/>
  <c r="K29" i="8" s="1"/>
  <c r="J32" i="8"/>
  <c r="I32" i="8"/>
  <c r="H32" i="8"/>
  <c r="G32" i="8"/>
  <c r="F32" i="8"/>
  <c r="E32" i="8" s="1"/>
  <c r="P31" i="8"/>
  <c r="O31" i="8"/>
  <c r="N31" i="8"/>
  <c r="M31" i="8"/>
  <c r="L31" i="8"/>
  <c r="K31" i="8"/>
  <c r="J31" i="8"/>
  <c r="I31" i="8"/>
  <c r="H31" i="8"/>
  <c r="G31" i="8"/>
  <c r="F31" i="8"/>
  <c r="P30" i="8"/>
  <c r="P29" i="8" s="1"/>
  <c r="O30" i="8"/>
  <c r="N30" i="8"/>
  <c r="M30" i="8"/>
  <c r="L30" i="8"/>
  <c r="K30" i="8"/>
  <c r="J30" i="8"/>
  <c r="I30" i="8"/>
  <c r="H30" i="8"/>
  <c r="H29" i="8" s="1"/>
  <c r="G30" i="8"/>
  <c r="F30" i="8"/>
  <c r="O29" i="8"/>
  <c r="L29" i="8"/>
  <c r="G29" i="8"/>
  <c r="D29" i="8"/>
  <c r="P28" i="8"/>
  <c r="O28" i="8"/>
  <c r="N28" i="8"/>
  <c r="M28" i="8"/>
  <c r="L28" i="8"/>
  <c r="K28" i="8"/>
  <c r="J28" i="8"/>
  <c r="I28" i="8"/>
  <c r="H28" i="8"/>
  <c r="G28" i="8"/>
  <c r="F28" i="8"/>
  <c r="E28" i="8" s="1"/>
  <c r="P27" i="8"/>
  <c r="O27" i="8"/>
  <c r="N27" i="8"/>
  <c r="M27" i="8"/>
  <c r="L27" i="8"/>
  <c r="K27" i="8"/>
  <c r="J27" i="8"/>
  <c r="I27" i="8"/>
  <c r="H27" i="8"/>
  <c r="G27" i="8"/>
  <c r="F27" i="8"/>
  <c r="P26" i="8"/>
  <c r="O26" i="8"/>
  <c r="N26" i="8"/>
  <c r="M26" i="8"/>
  <c r="L26" i="8"/>
  <c r="K26" i="8"/>
  <c r="J26" i="8"/>
  <c r="I26" i="8"/>
  <c r="H26" i="8"/>
  <c r="G26" i="8"/>
  <c r="F26" i="8"/>
  <c r="P25" i="8"/>
  <c r="O25" i="8"/>
  <c r="N25" i="8"/>
  <c r="M25" i="8"/>
  <c r="L25" i="8"/>
  <c r="K25" i="8"/>
  <c r="J25" i="8"/>
  <c r="I25" i="8"/>
  <c r="H25" i="8"/>
  <c r="G25" i="8"/>
  <c r="E25" i="8" s="1"/>
  <c r="F25" i="8"/>
  <c r="P24" i="8"/>
  <c r="O24" i="8"/>
  <c r="N24" i="8"/>
  <c r="M24" i="8"/>
  <c r="L24" i="8"/>
  <c r="K24" i="8"/>
  <c r="J24" i="8"/>
  <c r="I24" i="8"/>
  <c r="H24" i="8"/>
  <c r="G24" i="8"/>
  <c r="E24" i="8" s="1"/>
  <c r="F24" i="8"/>
  <c r="P23" i="8"/>
  <c r="O23" i="8"/>
  <c r="N23" i="8"/>
  <c r="M23" i="8"/>
  <c r="L23" i="8"/>
  <c r="K23" i="8"/>
  <c r="J23" i="8"/>
  <c r="I23" i="8"/>
  <c r="H23" i="8"/>
  <c r="G23" i="8"/>
  <c r="F23" i="8"/>
  <c r="P22" i="8"/>
  <c r="O22" i="8"/>
  <c r="N22" i="8"/>
  <c r="M22" i="8"/>
  <c r="L22" i="8"/>
  <c r="K22" i="8"/>
  <c r="J22" i="8"/>
  <c r="I22" i="8"/>
  <c r="H22" i="8"/>
  <c r="G22" i="8"/>
  <c r="F22" i="8"/>
  <c r="P21" i="8"/>
  <c r="O21" i="8"/>
  <c r="N21" i="8"/>
  <c r="M21" i="8"/>
  <c r="L21" i="8"/>
  <c r="K21" i="8"/>
  <c r="J21" i="8"/>
  <c r="I21" i="8"/>
  <c r="H21" i="8"/>
  <c r="G21" i="8"/>
  <c r="G17" i="8" s="1"/>
  <c r="G14" i="8" s="1"/>
  <c r="F21" i="8"/>
  <c r="P20" i="8"/>
  <c r="O20" i="8"/>
  <c r="N20" i="8"/>
  <c r="M20" i="8"/>
  <c r="L20" i="8"/>
  <c r="K20" i="8"/>
  <c r="J20" i="8"/>
  <c r="I20" i="8"/>
  <c r="H20" i="8"/>
  <c r="G20" i="8"/>
  <c r="F20" i="8"/>
  <c r="E20" i="8" s="1"/>
  <c r="P19" i="8"/>
  <c r="O19" i="8"/>
  <c r="N19" i="8"/>
  <c r="M19" i="8"/>
  <c r="L19" i="8"/>
  <c r="K19" i="8"/>
  <c r="J19" i="8"/>
  <c r="I19" i="8"/>
  <c r="H19" i="8"/>
  <c r="G19" i="8"/>
  <c r="F19" i="8"/>
  <c r="P18" i="8"/>
  <c r="P17" i="8" s="1"/>
  <c r="P14" i="8" s="1"/>
  <c r="O18" i="8"/>
  <c r="O17" i="8" s="1"/>
  <c r="O14" i="8" s="1"/>
  <c r="N18" i="8"/>
  <c r="M18" i="8"/>
  <c r="L18" i="8"/>
  <c r="L17" i="8" s="1"/>
  <c r="L14" i="8" s="1"/>
  <c r="K18" i="8"/>
  <c r="K17" i="8" s="1"/>
  <c r="K14" i="8" s="1"/>
  <c r="J18" i="8"/>
  <c r="I18" i="8"/>
  <c r="H18" i="8"/>
  <c r="H17" i="8" s="1"/>
  <c r="G18" i="8"/>
  <c r="F18" i="8"/>
  <c r="N17" i="8"/>
  <c r="M17" i="8"/>
  <c r="J17" i="8"/>
  <c r="I17" i="8"/>
  <c r="F17" i="8"/>
  <c r="D17" i="8"/>
  <c r="P16" i="8"/>
  <c r="O16" i="8"/>
  <c r="N16" i="8"/>
  <c r="M16" i="8"/>
  <c r="L16" i="8"/>
  <c r="K16" i="8"/>
  <c r="J16" i="8"/>
  <c r="I16" i="8"/>
  <c r="H16" i="8"/>
  <c r="G16" i="8"/>
  <c r="F16" i="8"/>
  <c r="E16" i="8" s="1"/>
  <c r="P15" i="8"/>
  <c r="O15" i="8"/>
  <c r="N15" i="8"/>
  <c r="M15" i="8"/>
  <c r="L15" i="8"/>
  <c r="K15" i="8"/>
  <c r="J15" i="8"/>
  <c r="I15" i="8"/>
  <c r="H15" i="8"/>
  <c r="G15" i="8"/>
  <c r="F15" i="8"/>
  <c r="H14" i="8"/>
  <c r="D14" i="8"/>
  <c r="D40" i="7"/>
  <c r="D31" i="7"/>
  <c r="D26" i="7"/>
  <c r="D22" i="7"/>
  <c r="D16" i="7"/>
  <c r="D13" i="7"/>
  <c r="D10" i="7" s="1"/>
  <c r="H70" i="6"/>
  <c r="H69" i="6"/>
  <c r="H68" i="6"/>
  <c r="H66" i="6"/>
  <c r="H58" i="6" s="1"/>
  <c r="H57" i="6" s="1"/>
  <c r="H63" i="6"/>
  <c r="H62" i="6"/>
  <c r="S42" i="6"/>
  <c r="R41" i="6"/>
  <c r="P41" i="6"/>
  <c r="P39" i="6" s="1"/>
  <c r="N41" i="6"/>
  <c r="L41" i="6"/>
  <c r="J41" i="6"/>
  <c r="F41" i="6"/>
  <c r="F39" i="6" s="1"/>
  <c r="D41" i="6"/>
  <c r="R40" i="6"/>
  <c r="R39" i="6" s="1"/>
  <c r="P40" i="6"/>
  <c r="N40" i="6"/>
  <c r="L40" i="6"/>
  <c r="J40" i="6"/>
  <c r="F40" i="6"/>
  <c r="D40" i="6"/>
  <c r="Q39" i="6"/>
  <c r="O39" i="6"/>
  <c r="N39" i="6"/>
  <c r="M39" i="6"/>
  <c r="K39" i="6"/>
  <c r="J39" i="6"/>
  <c r="I39" i="6"/>
  <c r="E39" i="6"/>
  <c r="D39" i="6"/>
  <c r="C39" i="6"/>
  <c r="R38" i="6"/>
  <c r="P38" i="6"/>
  <c r="N38" i="6"/>
  <c r="L38" i="6"/>
  <c r="J38" i="6"/>
  <c r="F38" i="6"/>
  <c r="D38" i="6"/>
  <c r="R37" i="6"/>
  <c r="P37" i="6"/>
  <c r="N37" i="6"/>
  <c r="L37" i="6"/>
  <c r="J37" i="6"/>
  <c r="F37" i="6"/>
  <c r="D37" i="6"/>
  <c r="R36" i="6"/>
  <c r="P36" i="6"/>
  <c r="N36" i="6"/>
  <c r="L36" i="6"/>
  <c r="J36" i="6"/>
  <c r="F36" i="6"/>
  <c r="D36" i="6"/>
  <c r="R35" i="6"/>
  <c r="P35" i="6"/>
  <c r="N35" i="6"/>
  <c r="L35" i="6"/>
  <c r="J35" i="6"/>
  <c r="F35" i="6"/>
  <c r="D35" i="6"/>
  <c r="R34" i="6"/>
  <c r="P34" i="6"/>
  <c r="N34" i="6"/>
  <c r="L34" i="6"/>
  <c r="J34" i="6"/>
  <c r="F34" i="6"/>
  <c r="D34" i="6"/>
  <c r="R33" i="6"/>
  <c r="P33" i="6"/>
  <c r="N33" i="6"/>
  <c r="L33" i="6"/>
  <c r="J33" i="6"/>
  <c r="F33" i="6"/>
  <c r="D33" i="6"/>
  <c r="R32" i="6"/>
  <c r="P32" i="6"/>
  <c r="N32" i="6"/>
  <c r="L32" i="6"/>
  <c r="J32" i="6"/>
  <c r="J29" i="6" s="1"/>
  <c r="F32" i="6"/>
  <c r="D32" i="6"/>
  <c r="R31" i="6"/>
  <c r="P31" i="6"/>
  <c r="N31" i="6"/>
  <c r="N29" i="6" s="1"/>
  <c r="L31" i="6"/>
  <c r="J31" i="6"/>
  <c r="F31" i="6"/>
  <c r="D31" i="6"/>
  <c r="R30" i="6"/>
  <c r="P30" i="6"/>
  <c r="N30" i="6"/>
  <c r="L30" i="6"/>
  <c r="L29" i="6" s="1"/>
  <c r="J30" i="6"/>
  <c r="F30" i="6"/>
  <c r="D30" i="6"/>
  <c r="R29" i="6"/>
  <c r="Q29" i="6"/>
  <c r="O29" i="6"/>
  <c r="M29" i="6"/>
  <c r="K29" i="6"/>
  <c r="I29" i="6"/>
  <c r="E29" i="6"/>
  <c r="C29" i="6"/>
  <c r="S27" i="6"/>
  <c r="Q27" i="6"/>
  <c r="O27" i="6"/>
  <c r="M27" i="6"/>
  <c r="K27" i="6"/>
  <c r="I27" i="6"/>
  <c r="E27" i="6"/>
  <c r="C27" i="6"/>
  <c r="S26" i="6"/>
  <c r="S25" i="6"/>
  <c r="R24" i="6"/>
  <c r="P24" i="6"/>
  <c r="P13" i="6" s="1"/>
  <c r="O55" i="6" s="1"/>
  <c r="P55" i="6" s="1"/>
  <c r="N24" i="6"/>
  <c r="L24" i="6"/>
  <c r="L13" i="6" s="1"/>
  <c r="K55" i="6" s="1"/>
  <c r="J24" i="6"/>
  <c r="H24" i="6"/>
  <c r="F24" i="6"/>
  <c r="D24" i="6"/>
  <c r="S23" i="6"/>
  <c r="S22" i="6"/>
  <c r="S21" i="6"/>
  <c r="S20" i="6"/>
  <c r="S19" i="6"/>
  <c r="S18" i="6"/>
  <c r="S17" i="6"/>
  <c r="S16" i="6"/>
  <c r="S15" i="6"/>
  <c r="R14" i="6"/>
  <c r="P14" i="6"/>
  <c r="N14" i="6"/>
  <c r="L14" i="6"/>
  <c r="J14" i="6"/>
  <c r="H14" i="6"/>
  <c r="F14" i="6"/>
  <c r="F13" i="6" s="1"/>
  <c r="E55" i="6" s="1"/>
  <c r="D14" i="6"/>
  <c r="R13" i="6"/>
  <c r="Q55" i="6" s="1"/>
  <c r="R55" i="6" s="1"/>
  <c r="N13" i="6"/>
  <c r="M55" i="6" s="1"/>
  <c r="N55" i="6" s="1"/>
  <c r="J13" i="6"/>
  <c r="I55" i="6" s="1"/>
  <c r="J55" i="6" s="1"/>
  <c r="H13" i="6"/>
  <c r="H70" i="5"/>
  <c r="H69" i="5"/>
  <c r="H68" i="5" s="1"/>
  <c r="H66" i="5"/>
  <c r="H63" i="5"/>
  <c r="H62" i="5"/>
  <c r="H58" i="5" s="1"/>
  <c r="S42" i="5"/>
  <c r="R41" i="5"/>
  <c r="P41" i="5"/>
  <c r="N41" i="5"/>
  <c r="L41" i="5"/>
  <c r="J41" i="5"/>
  <c r="F41" i="5"/>
  <c r="D41" i="5"/>
  <c r="R40" i="5"/>
  <c r="P40" i="5"/>
  <c r="P39" i="5" s="1"/>
  <c r="N40" i="5"/>
  <c r="N39" i="5" s="1"/>
  <c r="L40" i="5"/>
  <c r="J40" i="5"/>
  <c r="F40" i="5"/>
  <c r="D40" i="5"/>
  <c r="Q39" i="5"/>
  <c r="O39" i="5"/>
  <c r="M39" i="5"/>
  <c r="L39" i="5"/>
  <c r="K39" i="5"/>
  <c r="I39" i="5"/>
  <c r="F39" i="5"/>
  <c r="E39" i="5"/>
  <c r="C39" i="5"/>
  <c r="R38" i="5"/>
  <c r="P38" i="5"/>
  <c r="N38" i="5"/>
  <c r="L38" i="5"/>
  <c r="J38" i="5"/>
  <c r="F38" i="5"/>
  <c r="D38" i="5"/>
  <c r="R37" i="5"/>
  <c r="P37" i="5"/>
  <c r="N37" i="5"/>
  <c r="L37" i="5"/>
  <c r="J37" i="5"/>
  <c r="F37" i="5"/>
  <c r="D37" i="5"/>
  <c r="R36" i="5"/>
  <c r="P36" i="5"/>
  <c r="N36" i="5"/>
  <c r="L36" i="5"/>
  <c r="J36" i="5"/>
  <c r="F36" i="5"/>
  <c r="D36" i="5"/>
  <c r="R35" i="5"/>
  <c r="P35" i="5"/>
  <c r="N35" i="5"/>
  <c r="L35" i="5"/>
  <c r="J35" i="5"/>
  <c r="F35" i="5"/>
  <c r="D35" i="5"/>
  <c r="R34" i="5"/>
  <c r="P34" i="5"/>
  <c r="N34" i="5"/>
  <c r="L34" i="5"/>
  <c r="J34" i="5"/>
  <c r="F34" i="5"/>
  <c r="D34" i="5"/>
  <c r="R33" i="5"/>
  <c r="P33" i="5"/>
  <c r="N33" i="5"/>
  <c r="L33" i="5"/>
  <c r="J33" i="5"/>
  <c r="F33" i="5"/>
  <c r="D33" i="5"/>
  <c r="S33" i="5" s="1"/>
  <c r="R32" i="5"/>
  <c r="P32" i="5"/>
  <c r="N32" i="5"/>
  <c r="N29" i="5" s="1"/>
  <c r="L32" i="5"/>
  <c r="J32" i="5"/>
  <c r="F32" i="5"/>
  <c r="D32" i="5"/>
  <c r="R31" i="5"/>
  <c r="P31" i="5"/>
  <c r="N31" i="5"/>
  <c r="L31" i="5"/>
  <c r="J31" i="5"/>
  <c r="F31" i="5"/>
  <c r="D31" i="5"/>
  <c r="R30" i="5"/>
  <c r="R29" i="5" s="1"/>
  <c r="P30" i="5"/>
  <c r="N30" i="5"/>
  <c r="L30" i="5"/>
  <c r="J30" i="5"/>
  <c r="J29" i="5" s="1"/>
  <c r="F30" i="5"/>
  <c r="D30" i="5"/>
  <c r="Q29" i="5"/>
  <c r="P29" i="5"/>
  <c r="O29" i="5"/>
  <c r="M29" i="5"/>
  <c r="L29" i="5"/>
  <c r="K29" i="5"/>
  <c r="I29" i="5"/>
  <c r="F29" i="5"/>
  <c r="E29" i="5"/>
  <c r="C29" i="5"/>
  <c r="S27" i="5"/>
  <c r="Q27" i="5"/>
  <c r="O27" i="5"/>
  <c r="M27" i="5"/>
  <c r="K27" i="5"/>
  <c r="I27" i="5"/>
  <c r="E27" i="5"/>
  <c r="C27" i="5"/>
  <c r="S26" i="5"/>
  <c r="S25" i="5"/>
  <c r="R24" i="5"/>
  <c r="P24" i="5"/>
  <c r="N24" i="5"/>
  <c r="N13" i="5" s="1"/>
  <c r="M56" i="5" s="1"/>
  <c r="N56" i="5" s="1"/>
  <c r="L24" i="5"/>
  <c r="J24" i="5"/>
  <c r="H24" i="5"/>
  <c r="F24" i="5"/>
  <c r="F13" i="5" s="1"/>
  <c r="E56" i="5" s="1"/>
  <c r="F56" i="5" s="1"/>
  <c r="D24" i="5"/>
  <c r="S23" i="5"/>
  <c r="S22" i="5"/>
  <c r="S21" i="5"/>
  <c r="S20" i="5"/>
  <c r="S19" i="5"/>
  <c r="S18" i="5"/>
  <c r="S17" i="5"/>
  <c r="S16" i="5"/>
  <c r="S15" i="5"/>
  <c r="R14" i="5"/>
  <c r="P14" i="5"/>
  <c r="N14" i="5"/>
  <c r="L14" i="5"/>
  <c r="J14" i="5"/>
  <c r="J13" i="5" s="1"/>
  <c r="I56" i="5" s="1"/>
  <c r="J56" i="5" s="1"/>
  <c r="H14" i="5"/>
  <c r="H13" i="5" s="1"/>
  <c r="F14" i="5"/>
  <c r="D14" i="5"/>
  <c r="R13" i="5"/>
  <c r="Q56" i="5" s="1"/>
  <c r="R56" i="5" s="1"/>
  <c r="P13" i="5"/>
  <c r="O56" i="5" s="1"/>
  <c r="P56" i="5" s="1"/>
  <c r="L13" i="5"/>
  <c r="K56" i="5" s="1"/>
  <c r="L56" i="5" s="1"/>
  <c r="D13" i="5"/>
  <c r="C56" i="5" s="1"/>
  <c r="D56" i="5" s="1"/>
  <c r="C143" i="4"/>
  <c r="C142" i="4" s="1"/>
  <c r="C136" i="4"/>
  <c r="C132" i="4"/>
  <c r="C125" i="4"/>
  <c r="C124" i="4" s="1"/>
  <c r="C98" i="4"/>
  <c r="C88" i="4" s="1"/>
  <c r="C87" i="4" s="1"/>
  <c r="C66" i="4"/>
  <c r="C56" i="4"/>
  <c r="C37" i="4"/>
  <c r="C36" i="4" s="1"/>
  <c r="C30" i="4"/>
  <c r="C26" i="4"/>
  <c r="C19" i="4"/>
  <c r="C18" i="4" s="1"/>
  <c r="C12" i="4" s="1"/>
  <c r="C11" i="4" s="1"/>
  <c r="D206" i="3"/>
  <c r="D205" i="3" s="1"/>
  <c r="D196" i="3"/>
  <c r="D191" i="3"/>
  <c r="D74" i="3"/>
  <c r="D61" i="3"/>
  <c r="D53" i="2"/>
  <c r="D49" i="2"/>
  <c r="D48" i="2"/>
  <c r="D37" i="2"/>
  <c r="D36" i="2" s="1"/>
  <c r="D30" i="2"/>
  <c r="D29" i="2"/>
  <c r="D28" i="2"/>
  <c r="D27" i="2"/>
  <c r="D18" i="2"/>
  <c r="D17" i="2" s="1"/>
  <c r="D26" i="2" s="1"/>
  <c r="C97" i="1"/>
  <c r="C88" i="1"/>
  <c r="C87" i="1" s="1"/>
  <c r="C83" i="1"/>
  <c r="C80" i="1"/>
  <c r="C77" i="1"/>
  <c r="C73" i="1"/>
  <c r="C67" i="1"/>
  <c r="C66" i="1"/>
  <c r="C60" i="1"/>
  <c r="C55" i="1"/>
  <c r="C47" i="1"/>
  <c r="C42" i="1"/>
  <c r="C32" i="1"/>
  <c r="C20" i="1"/>
  <c r="C12" i="1"/>
  <c r="C11" i="1"/>
  <c r="H57" i="5" l="1"/>
  <c r="C110" i="1"/>
  <c r="S40" i="5"/>
  <c r="D39" i="5"/>
  <c r="U61" i="15"/>
  <c r="G59" i="15"/>
  <c r="T59" i="15"/>
  <c r="W59" i="15" s="1"/>
  <c r="W61" i="15"/>
  <c r="D47" i="2"/>
  <c r="S32" i="5"/>
  <c r="S24" i="6"/>
  <c r="D13" i="6"/>
  <c r="C55" i="6" s="1"/>
  <c r="D55" i="6" s="1"/>
  <c r="D29" i="6"/>
  <c r="S14" i="5"/>
  <c r="D29" i="5"/>
  <c r="S31" i="5"/>
  <c r="J39" i="5"/>
  <c r="R39" i="5"/>
  <c r="L39" i="6"/>
  <c r="S41" i="6"/>
  <c r="U82" i="15"/>
  <c r="W83" i="15"/>
  <c r="C119" i="4"/>
  <c r="E15" i="8"/>
  <c r="F14" i="8"/>
  <c r="E18" i="8"/>
  <c r="E17" i="8" s="1"/>
  <c r="E21" i="8"/>
  <c r="E22" i="8"/>
  <c r="Q59" i="15"/>
  <c r="Q58" i="15" s="1"/>
  <c r="U66" i="15"/>
  <c r="W67" i="15"/>
  <c r="F29" i="6"/>
  <c r="P29" i="6"/>
  <c r="S40" i="6"/>
  <c r="S39" i="6" s="1"/>
  <c r="E27" i="8"/>
  <c r="I29" i="8"/>
  <c r="M29" i="8"/>
  <c r="M14" i="8" s="1"/>
  <c r="E31" i="8"/>
  <c r="E29" i="8" s="1"/>
  <c r="F29" i="8"/>
  <c r="J29" i="8"/>
  <c r="J14" i="8" s="1"/>
  <c r="N29" i="8"/>
  <c r="N14" i="8" s="1"/>
  <c r="J11" i="15"/>
  <c r="J57" i="15" s="1"/>
  <c r="C46" i="1"/>
  <c r="S24" i="5"/>
  <c r="S30" i="5"/>
  <c r="S41" i="5"/>
  <c r="S14" i="6"/>
  <c r="E19" i="8"/>
  <c r="E23" i="8"/>
  <c r="E26" i="8"/>
  <c r="G17" i="9"/>
  <c r="K17" i="9"/>
  <c r="O17" i="9"/>
  <c r="E21" i="9"/>
  <c r="E25" i="9"/>
  <c r="E29" i="9"/>
  <c r="S30" i="15"/>
  <c r="V32" i="15"/>
  <c r="V34" i="15"/>
  <c r="V36" i="15"/>
  <c r="V38" i="15"/>
  <c r="S40" i="15"/>
  <c r="V40" i="15" s="1"/>
  <c r="R40" i="15"/>
  <c r="R49" i="15"/>
  <c r="U68" i="15"/>
  <c r="U69" i="15"/>
  <c r="U74" i="15"/>
  <c r="W75" i="15"/>
  <c r="U84" i="15"/>
  <c r="U85" i="15"/>
  <c r="D58" i="15"/>
  <c r="W94" i="15"/>
  <c r="W98" i="15"/>
  <c r="W102" i="15"/>
  <c r="W106" i="15"/>
  <c r="W110" i="15"/>
  <c r="W114" i="15"/>
  <c r="W118" i="15"/>
  <c r="W122" i="15"/>
  <c r="W126" i="15"/>
  <c r="W130" i="15"/>
  <c r="I14" i="8"/>
  <c r="E30" i="8"/>
  <c r="C76" i="12"/>
  <c r="D12" i="14"/>
  <c r="D10" i="14" s="1"/>
  <c r="H11" i="15"/>
  <c r="H57" i="15" s="1"/>
  <c r="O11" i="15"/>
  <c r="V14" i="15"/>
  <c r="V16" i="15"/>
  <c r="V18" i="15"/>
  <c r="S20" i="15"/>
  <c r="V20" i="15" s="1"/>
  <c r="R30" i="15"/>
  <c r="V33" i="15"/>
  <c r="V35" i="15"/>
  <c r="V37" i="15"/>
  <c r="V39" i="15"/>
  <c r="O58" i="15"/>
  <c r="R59" i="15"/>
  <c r="R58" i="15" s="1"/>
  <c r="U64" i="15"/>
  <c r="U65" i="15"/>
  <c r="U72" i="15"/>
  <c r="U73" i="15"/>
  <c r="U80" i="15"/>
  <c r="U81" i="15"/>
  <c r="U88" i="15"/>
  <c r="U89" i="15"/>
  <c r="U94" i="15"/>
  <c r="U95" i="15"/>
  <c r="W95" i="15"/>
  <c r="U98" i="15"/>
  <c r="U99" i="15"/>
  <c r="W99" i="15"/>
  <c r="U102" i="15"/>
  <c r="U103" i="15"/>
  <c r="W103" i="15"/>
  <c r="U106" i="15"/>
  <c r="U107" i="15"/>
  <c r="W107" i="15"/>
  <c r="U110" i="15"/>
  <c r="U111" i="15"/>
  <c r="W111" i="15"/>
  <c r="U114" i="15"/>
  <c r="U115" i="15"/>
  <c r="W115" i="15"/>
  <c r="U118" i="15"/>
  <c r="U119" i="15"/>
  <c r="W119" i="15"/>
  <c r="U122" i="15"/>
  <c r="U123" i="15"/>
  <c r="W123" i="15"/>
  <c r="U126" i="15"/>
  <c r="U127" i="15"/>
  <c r="W127" i="15"/>
  <c r="U130" i="15"/>
  <c r="J16" i="16"/>
  <c r="E16" i="9"/>
  <c r="I17" i="9"/>
  <c r="M17" i="9"/>
  <c r="E19" i="9"/>
  <c r="E23" i="9"/>
  <c r="E27" i="9"/>
  <c r="E31" i="9"/>
  <c r="G33" i="9"/>
  <c r="O33" i="9"/>
  <c r="C19" i="10"/>
  <c r="V15" i="15"/>
  <c r="V17" i="15"/>
  <c r="V19" i="15"/>
  <c r="S49" i="15"/>
  <c r="U62" i="15"/>
  <c r="U63" i="15"/>
  <c r="U70" i="15"/>
  <c r="U71" i="15"/>
  <c r="U78" i="15"/>
  <c r="U79" i="15"/>
  <c r="U86" i="15"/>
  <c r="U87" i="15"/>
  <c r="E19" i="13"/>
  <c r="F19" i="13"/>
  <c r="H22" i="13"/>
  <c r="C45" i="12"/>
  <c r="C96" i="12" s="1"/>
  <c r="C114" i="10"/>
  <c r="G37" i="9"/>
  <c r="O37" i="9"/>
  <c r="D14" i="9"/>
  <c r="I33" i="9"/>
  <c r="M33" i="9"/>
  <c r="E35" i="9"/>
  <c r="H33" i="9"/>
  <c r="J33" i="9"/>
  <c r="L33" i="9"/>
  <c r="N33" i="9"/>
  <c r="E15" i="9"/>
  <c r="F33" i="9"/>
  <c r="E34" i="9"/>
  <c r="P33" i="9"/>
  <c r="E36" i="9"/>
  <c r="I37" i="9"/>
  <c r="M37" i="9"/>
  <c r="E39" i="9"/>
  <c r="E41" i="9"/>
  <c r="G14" i="9"/>
  <c r="K14" i="9"/>
  <c r="O14" i="9"/>
  <c r="E18" i="9"/>
  <c r="H17" i="9"/>
  <c r="J17" i="9"/>
  <c r="L17" i="9"/>
  <c r="N17" i="9"/>
  <c r="P17" i="9"/>
  <c r="E20" i="9"/>
  <c r="E22" i="9"/>
  <c r="E24" i="9"/>
  <c r="E26" i="9"/>
  <c r="E28" i="9"/>
  <c r="E30" i="9"/>
  <c r="E32" i="9"/>
  <c r="E38" i="9"/>
  <c r="H37" i="9"/>
  <c r="J37" i="9"/>
  <c r="L37" i="9"/>
  <c r="N37" i="9"/>
  <c r="P37" i="9"/>
  <c r="E40" i="9"/>
  <c r="E42" i="9"/>
  <c r="C65" i="1"/>
  <c r="S56" i="5"/>
  <c r="D25" i="2"/>
  <c r="D46" i="2"/>
  <c r="F70" i="5"/>
  <c r="L70" i="5"/>
  <c r="P70" i="5"/>
  <c r="C45" i="5"/>
  <c r="E45" i="5"/>
  <c r="I45" i="5"/>
  <c r="K45" i="5"/>
  <c r="M45" i="5"/>
  <c r="O45" i="5"/>
  <c r="Q45" i="5"/>
  <c r="C47" i="5"/>
  <c r="D47" i="5" s="1"/>
  <c r="D61" i="5" s="1"/>
  <c r="E47" i="5"/>
  <c r="F47" i="5" s="1"/>
  <c r="F61" i="5" s="1"/>
  <c r="I47" i="5"/>
  <c r="J47" i="5" s="1"/>
  <c r="J61" i="5" s="1"/>
  <c r="K47" i="5"/>
  <c r="L47" i="5" s="1"/>
  <c r="L61" i="5" s="1"/>
  <c r="M47" i="5"/>
  <c r="N47" i="5" s="1"/>
  <c r="N61" i="5" s="1"/>
  <c r="O47" i="5"/>
  <c r="P47" i="5" s="1"/>
  <c r="P61" i="5" s="1"/>
  <c r="Q47" i="5"/>
  <c r="R47" i="5" s="1"/>
  <c r="R61" i="5" s="1"/>
  <c r="C49" i="5"/>
  <c r="D49" i="5" s="1"/>
  <c r="E49" i="5"/>
  <c r="F49" i="5" s="1"/>
  <c r="F63" i="5" s="1"/>
  <c r="I49" i="5"/>
  <c r="J49" i="5" s="1"/>
  <c r="J63" i="5" s="1"/>
  <c r="K49" i="5"/>
  <c r="L49" i="5" s="1"/>
  <c r="L63" i="5" s="1"/>
  <c r="M49" i="5"/>
  <c r="N49" i="5" s="1"/>
  <c r="N63" i="5" s="1"/>
  <c r="O49" i="5"/>
  <c r="P49" i="5" s="1"/>
  <c r="P63" i="5" s="1"/>
  <c r="Q49" i="5"/>
  <c r="R49" i="5" s="1"/>
  <c r="R63" i="5" s="1"/>
  <c r="C51" i="5"/>
  <c r="D51" i="5" s="1"/>
  <c r="D65" i="5" s="1"/>
  <c r="E51" i="5"/>
  <c r="F51" i="5" s="1"/>
  <c r="I51" i="5"/>
  <c r="J51" i="5" s="1"/>
  <c r="J65" i="5" s="1"/>
  <c r="K51" i="5"/>
  <c r="L51" i="5" s="1"/>
  <c r="L65" i="5" s="1"/>
  <c r="M51" i="5"/>
  <c r="N51" i="5" s="1"/>
  <c r="N65" i="5" s="1"/>
  <c r="O51" i="5"/>
  <c r="P51" i="5" s="1"/>
  <c r="Q51" i="5"/>
  <c r="R51" i="5" s="1"/>
  <c r="R65" i="5" s="1"/>
  <c r="C53" i="5"/>
  <c r="D53" i="5" s="1"/>
  <c r="E53" i="5"/>
  <c r="F53" i="5" s="1"/>
  <c r="I53" i="5"/>
  <c r="J53" i="5" s="1"/>
  <c r="J67" i="5" s="1"/>
  <c r="K53" i="5"/>
  <c r="L53" i="5" s="1"/>
  <c r="L67" i="5" s="1"/>
  <c r="M53" i="5"/>
  <c r="N53" i="5" s="1"/>
  <c r="N67" i="5" s="1"/>
  <c r="O53" i="5"/>
  <c r="P53" i="5" s="1"/>
  <c r="Q53" i="5"/>
  <c r="R53" i="5" s="1"/>
  <c r="R67" i="5" s="1"/>
  <c r="C55" i="5"/>
  <c r="E55" i="5"/>
  <c r="I55" i="5"/>
  <c r="K55" i="5"/>
  <c r="M55" i="5"/>
  <c r="O55" i="5"/>
  <c r="Q55" i="5"/>
  <c r="S13" i="5"/>
  <c r="S34" i="5"/>
  <c r="S35" i="5"/>
  <c r="F65" i="5"/>
  <c r="P65" i="5"/>
  <c r="S36" i="5"/>
  <c r="S37" i="5"/>
  <c r="F67" i="5"/>
  <c r="P67" i="5"/>
  <c r="S38" i="5"/>
  <c r="D70" i="5"/>
  <c r="J70" i="5"/>
  <c r="N70" i="5"/>
  <c r="R70" i="5"/>
  <c r="C46" i="5"/>
  <c r="D46" i="5" s="1"/>
  <c r="E46" i="5"/>
  <c r="F46" i="5" s="1"/>
  <c r="F60" i="5" s="1"/>
  <c r="I46" i="5"/>
  <c r="J46" i="5" s="1"/>
  <c r="J60" i="5" s="1"/>
  <c r="K46" i="5"/>
  <c r="L46" i="5" s="1"/>
  <c r="L60" i="5" s="1"/>
  <c r="M46" i="5"/>
  <c r="N46" i="5" s="1"/>
  <c r="N60" i="5" s="1"/>
  <c r="O46" i="5"/>
  <c r="P46" i="5" s="1"/>
  <c r="P60" i="5" s="1"/>
  <c r="Q46" i="5"/>
  <c r="R46" i="5" s="1"/>
  <c r="R60" i="5" s="1"/>
  <c r="C48" i="5"/>
  <c r="D48" i="5" s="1"/>
  <c r="E48" i="5"/>
  <c r="F48" i="5" s="1"/>
  <c r="F62" i="5" s="1"/>
  <c r="I48" i="5"/>
  <c r="J48" i="5" s="1"/>
  <c r="J62" i="5" s="1"/>
  <c r="K48" i="5"/>
  <c r="L48" i="5" s="1"/>
  <c r="L62" i="5" s="1"/>
  <c r="M48" i="5"/>
  <c r="N48" i="5" s="1"/>
  <c r="N62" i="5" s="1"/>
  <c r="O48" i="5"/>
  <c r="P48" i="5" s="1"/>
  <c r="P62" i="5" s="1"/>
  <c r="Q48" i="5"/>
  <c r="R48" i="5" s="1"/>
  <c r="R62" i="5" s="1"/>
  <c r="C50" i="5"/>
  <c r="D50" i="5" s="1"/>
  <c r="E50" i="5"/>
  <c r="F50" i="5" s="1"/>
  <c r="F64" i="5" s="1"/>
  <c r="I50" i="5"/>
  <c r="J50" i="5" s="1"/>
  <c r="J64" i="5" s="1"/>
  <c r="K50" i="5"/>
  <c r="L50" i="5" s="1"/>
  <c r="L64" i="5" s="1"/>
  <c r="M50" i="5"/>
  <c r="N50" i="5" s="1"/>
  <c r="N64" i="5" s="1"/>
  <c r="O50" i="5"/>
  <c r="P50" i="5" s="1"/>
  <c r="P64" i="5" s="1"/>
  <c r="Q50" i="5"/>
  <c r="R50" i="5" s="1"/>
  <c r="R64" i="5" s="1"/>
  <c r="C52" i="5"/>
  <c r="D52" i="5" s="1"/>
  <c r="D66" i="5" s="1"/>
  <c r="E52" i="5"/>
  <c r="F52" i="5" s="1"/>
  <c r="F66" i="5" s="1"/>
  <c r="I52" i="5"/>
  <c r="J52" i="5" s="1"/>
  <c r="J66" i="5" s="1"/>
  <c r="K52" i="5"/>
  <c r="L52" i="5" s="1"/>
  <c r="L66" i="5" s="1"/>
  <c r="M52" i="5"/>
  <c r="N52" i="5" s="1"/>
  <c r="N66" i="5" s="1"/>
  <c r="O52" i="5"/>
  <c r="P52" i="5" s="1"/>
  <c r="P66" i="5" s="1"/>
  <c r="Q52" i="5"/>
  <c r="R52" i="5" s="1"/>
  <c r="R66" i="5" s="1"/>
  <c r="P69" i="6"/>
  <c r="C45" i="6"/>
  <c r="E45" i="6"/>
  <c r="I45" i="6"/>
  <c r="K45" i="6"/>
  <c r="M45" i="6"/>
  <c r="O45" i="6"/>
  <c r="Q45" i="6"/>
  <c r="C47" i="6"/>
  <c r="D47" i="6" s="1"/>
  <c r="D61" i="6" s="1"/>
  <c r="E47" i="6"/>
  <c r="F47" i="6" s="1"/>
  <c r="I47" i="6"/>
  <c r="J47" i="6" s="1"/>
  <c r="J61" i="6" s="1"/>
  <c r="K47" i="6"/>
  <c r="L47" i="6" s="1"/>
  <c r="M47" i="6"/>
  <c r="N47" i="6" s="1"/>
  <c r="N61" i="6" s="1"/>
  <c r="O47" i="6"/>
  <c r="P47" i="6" s="1"/>
  <c r="Q47" i="6"/>
  <c r="R47" i="6" s="1"/>
  <c r="R61" i="6" s="1"/>
  <c r="C49" i="6"/>
  <c r="D49" i="6" s="1"/>
  <c r="E49" i="6"/>
  <c r="F49" i="6" s="1"/>
  <c r="I49" i="6"/>
  <c r="J49" i="6" s="1"/>
  <c r="J63" i="6" s="1"/>
  <c r="K49" i="6"/>
  <c r="L49" i="6" s="1"/>
  <c r="L63" i="6" s="1"/>
  <c r="M49" i="6"/>
  <c r="N49" i="6" s="1"/>
  <c r="N63" i="6" s="1"/>
  <c r="O49" i="6"/>
  <c r="P49" i="6" s="1"/>
  <c r="P63" i="6" s="1"/>
  <c r="Q49" i="6"/>
  <c r="R49" i="6" s="1"/>
  <c r="R63" i="6" s="1"/>
  <c r="C51" i="6"/>
  <c r="D51" i="6" s="1"/>
  <c r="D65" i="6" s="1"/>
  <c r="E51" i="6"/>
  <c r="F51" i="6" s="1"/>
  <c r="F65" i="6" s="1"/>
  <c r="I51" i="6"/>
  <c r="J51" i="6" s="1"/>
  <c r="J65" i="6" s="1"/>
  <c r="K51" i="6"/>
  <c r="L51" i="6" s="1"/>
  <c r="M51" i="6"/>
  <c r="N51" i="6" s="1"/>
  <c r="N65" i="6" s="1"/>
  <c r="O51" i="6"/>
  <c r="P51" i="6" s="1"/>
  <c r="P65" i="6" s="1"/>
  <c r="Q51" i="6"/>
  <c r="R51" i="6" s="1"/>
  <c r="R65" i="6" s="1"/>
  <c r="C53" i="6"/>
  <c r="D53" i="6" s="1"/>
  <c r="E53" i="6"/>
  <c r="F53" i="6" s="1"/>
  <c r="F67" i="6" s="1"/>
  <c r="I53" i="6"/>
  <c r="J53" i="6" s="1"/>
  <c r="J67" i="6" s="1"/>
  <c r="K53" i="6"/>
  <c r="L53" i="6" s="1"/>
  <c r="M53" i="6"/>
  <c r="N53" i="6" s="1"/>
  <c r="N67" i="6" s="1"/>
  <c r="O53" i="6"/>
  <c r="P53" i="6" s="1"/>
  <c r="Q53" i="6"/>
  <c r="R53" i="6" s="1"/>
  <c r="R67" i="6" s="1"/>
  <c r="F55" i="6"/>
  <c r="L55" i="6"/>
  <c r="C56" i="6"/>
  <c r="D56" i="6" s="1"/>
  <c r="D70" i="6" s="1"/>
  <c r="I56" i="6"/>
  <c r="J56" i="6" s="1"/>
  <c r="J54" i="6" s="1"/>
  <c r="M56" i="6"/>
  <c r="N56" i="6" s="1"/>
  <c r="N54" i="6" s="1"/>
  <c r="Q56" i="6"/>
  <c r="R56" i="6" s="1"/>
  <c r="R54" i="6" s="1"/>
  <c r="S13" i="6"/>
  <c r="S30" i="6"/>
  <c r="S31" i="6"/>
  <c r="F61" i="6"/>
  <c r="L61" i="6"/>
  <c r="P61" i="6"/>
  <c r="S32" i="6"/>
  <c r="S33" i="6"/>
  <c r="F63" i="6"/>
  <c r="S34" i="6"/>
  <c r="S35" i="6"/>
  <c r="L65" i="6"/>
  <c r="S36" i="6"/>
  <c r="S37" i="6"/>
  <c r="L67" i="6"/>
  <c r="P67" i="6"/>
  <c r="S38" i="6"/>
  <c r="D69" i="6"/>
  <c r="J69" i="6"/>
  <c r="N69" i="6"/>
  <c r="R69" i="6"/>
  <c r="N70" i="6"/>
  <c r="R70" i="6"/>
  <c r="C46" i="6"/>
  <c r="D46" i="6" s="1"/>
  <c r="E46" i="6"/>
  <c r="F46" i="6" s="1"/>
  <c r="F60" i="6" s="1"/>
  <c r="I46" i="6"/>
  <c r="J46" i="6" s="1"/>
  <c r="J60" i="6" s="1"/>
  <c r="K46" i="6"/>
  <c r="L46" i="6" s="1"/>
  <c r="L60" i="6" s="1"/>
  <c r="M46" i="6"/>
  <c r="N46" i="6" s="1"/>
  <c r="N60" i="6" s="1"/>
  <c r="O46" i="6"/>
  <c r="P46" i="6" s="1"/>
  <c r="P60" i="6" s="1"/>
  <c r="Q46" i="6"/>
  <c r="R46" i="6" s="1"/>
  <c r="R60" i="6" s="1"/>
  <c r="C48" i="6"/>
  <c r="D48" i="6" s="1"/>
  <c r="D62" i="6" s="1"/>
  <c r="E48" i="6"/>
  <c r="F48" i="6" s="1"/>
  <c r="F62" i="6" s="1"/>
  <c r="I48" i="6"/>
  <c r="J48" i="6" s="1"/>
  <c r="J62" i="6" s="1"/>
  <c r="K48" i="6"/>
  <c r="L48" i="6" s="1"/>
  <c r="L62" i="6" s="1"/>
  <c r="M48" i="6"/>
  <c r="N48" i="6" s="1"/>
  <c r="N62" i="6" s="1"/>
  <c r="O48" i="6"/>
  <c r="P48" i="6" s="1"/>
  <c r="P62" i="6" s="1"/>
  <c r="Q48" i="6"/>
  <c r="R48" i="6" s="1"/>
  <c r="R62" i="6" s="1"/>
  <c r="C50" i="6"/>
  <c r="D50" i="6" s="1"/>
  <c r="E50" i="6"/>
  <c r="F50" i="6" s="1"/>
  <c r="F64" i="6" s="1"/>
  <c r="I50" i="6"/>
  <c r="J50" i="6" s="1"/>
  <c r="J64" i="6" s="1"/>
  <c r="K50" i="6"/>
  <c r="L50" i="6" s="1"/>
  <c r="L64" i="6" s="1"/>
  <c r="M50" i="6"/>
  <c r="N50" i="6" s="1"/>
  <c r="N64" i="6" s="1"/>
  <c r="O50" i="6"/>
  <c r="P50" i="6" s="1"/>
  <c r="P64" i="6" s="1"/>
  <c r="Q50" i="6"/>
  <c r="R50" i="6" s="1"/>
  <c r="R64" i="6" s="1"/>
  <c r="C52" i="6"/>
  <c r="D52" i="6" s="1"/>
  <c r="D66" i="6" s="1"/>
  <c r="E52" i="6"/>
  <c r="F52" i="6" s="1"/>
  <c r="F66" i="6" s="1"/>
  <c r="I52" i="6"/>
  <c r="J52" i="6" s="1"/>
  <c r="J66" i="6" s="1"/>
  <c r="K52" i="6"/>
  <c r="L52" i="6" s="1"/>
  <c r="L66" i="6" s="1"/>
  <c r="M52" i="6"/>
  <c r="N52" i="6" s="1"/>
  <c r="N66" i="6" s="1"/>
  <c r="O52" i="6"/>
  <c r="P52" i="6" s="1"/>
  <c r="P66" i="6" s="1"/>
  <c r="Q52" i="6"/>
  <c r="R52" i="6" s="1"/>
  <c r="R66" i="6" s="1"/>
  <c r="M54" i="6"/>
  <c r="Q54" i="6"/>
  <c r="E56" i="6"/>
  <c r="F56" i="6" s="1"/>
  <c r="F70" i="6" s="1"/>
  <c r="K56" i="6"/>
  <c r="L56" i="6" s="1"/>
  <c r="L70" i="6" s="1"/>
  <c r="O56" i="6"/>
  <c r="P56" i="6" s="1"/>
  <c r="P54" i="6" s="1"/>
  <c r="F17" i="9"/>
  <c r="F37" i="9"/>
  <c r="C54" i="10"/>
  <c r="C53" i="10" s="1"/>
  <c r="C295" i="10" s="1"/>
  <c r="C12" i="10"/>
  <c r="C14" i="10"/>
  <c r="C16" i="10"/>
  <c r="C18" i="10"/>
  <c r="C20" i="10"/>
  <c r="C22" i="10"/>
  <c r="E16" i="13"/>
  <c r="F22" i="13"/>
  <c r="E22" i="13" s="1"/>
  <c r="R11" i="15"/>
  <c r="V12" i="15"/>
  <c r="S13" i="15"/>
  <c r="V13" i="15" s="1"/>
  <c r="E11" i="15"/>
  <c r="V31" i="15"/>
  <c r="U60" i="15"/>
  <c r="U91" i="15"/>
  <c r="G90" i="15"/>
  <c r="G58" i="15" s="1"/>
  <c r="T90" i="15"/>
  <c r="W90" i="15" s="1"/>
  <c r="W91" i="15"/>
  <c r="F16" i="13"/>
  <c r="W60" i="15"/>
  <c r="W62" i="15"/>
  <c r="W64" i="15"/>
  <c r="W66" i="15"/>
  <c r="W68" i="15"/>
  <c r="W70" i="15"/>
  <c r="W72" i="15"/>
  <c r="W74" i="15"/>
  <c r="W76" i="15"/>
  <c r="W78" i="15"/>
  <c r="W80" i="15"/>
  <c r="W82" i="15"/>
  <c r="W84" i="15"/>
  <c r="W86" i="15"/>
  <c r="W88" i="15"/>
  <c r="E14" i="8" l="1"/>
  <c r="S39" i="5"/>
  <c r="U90" i="15"/>
  <c r="U58" i="15" s="1"/>
  <c r="J70" i="6"/>
  <c r="J68" i="6" s="1"/>
  <c r="V30" i="15"/>
  <c r="U59" i="15"/>
  <c r="C54" i="6"/>
  <c r="S29" i="5"/>
  <c r="M14" i="9"/>
  <c r="O57" i="15"/>
  <c r="V49" i="15"/>
  <c r="I54" i="6"/>
  <c r="T58" i="15"/>
  <c r="W58" i="15" s="1"/>
  <c r="I14" i="9"/>
  <c r="E33" i="9"/>
  <c r="N14" i="9"/>
  <c r="J14" i="9"/>
  <c r="E17" i="9"/>
  <c r="E37" i="9"/>
  <c r="P14" i="9"/>
  <c r="L14" i="9"/>
  <c r="H14" i="9"/>
  <c r="S66" i="5"/>
  <c r="S66" i="6"/>
  <c r="S62" i="6"/>
  <c r="S65" i="6"/>
  <c r="S61" i="6"/>
  <c r="S65" i="5"/>
  <c r="E57" i="15"/>
  <c r="S11" i="15"/>
  <c r="V11" i="15" s="1"/>
  <c r="F14" i="9"/>
  <c r="S50" i="6"/>
  <c r="S46" i="6"/>
  <c r="N68" i="6"/>
  <c r="D68" i="6"/>
  <c r="S56" i="6"/>
  <c r="F54" i="6"/>
  <c r="S53" i="6"/>
  <c r="S49" i="6"/>
  <c r="R45" i="6"/>
  <c r="Q44" i="6"/>
  <c r="Q42" i="6"/>
  <c r="N45" i="6"/>
  <c r="M44" i="6"/>
  <c r="M42" i="6"/>
  <c r="J45" i="6"/>
  <c r="I44" i="6"/>
  <c r="I42" i="6"/>
  <c r="D45" i="6"/>
  <c r="C44" i="6"/>
  <c r="C42" i="6"/>
  <c r="F69" i="6"/>
  <c r="F68" i="6" s="1"/>
  <c r="D67" i="6"/>
  <c r="S67" i="6" s="1"/>
  <c r="D64" i="6"/>
  <c r="S64" i="6" s="1"/>
  <c r="D63" i="6"/>
  <c r="S63" i="6" s="1"/>
  <c r="D60" i="6"/>
  <c r="S60" i="6" s="1"/>
  <c r="K54" i="6"/>
  <c r="S55" i="6"/>
  <c r="S54" i="6" s="1"/>
  <c r="S50" i="5"/>
  <c r="S46" i="5"/>
  <c r="S70" i="5"/>
  <c r="E54" i="6"/>
  <c r="S61" i="5"/>
  <c r="P55" i="5"/>
  <c r="O54" i="5"/>
  <c r="L55" i="5"/>
  <c r="K54" i="5"/>
  <c r="F55" i="5"/>
  <c r="E54" i="5"/>
  <c r="S53" i="5"/>
  <c r="S49" i="5"/>
  <c r="R45" i="5"/>
  <c r="Q44" i="5"/>
  <c r="Q42" i="5"/>
  <c r="N45" i="5"/>
  <c r="M44" i="5"/>
  <c r="M42" i="5"/>
  <c r="J45" i="5"/>
  <c r="I44" i="5"/>
  <c r="I42" i="5"/>
  <c r="D45" i="5"/>
  <c r="C44" i="5"/>
  <c r="C42" i="5"/>
  <c r="D67" i="5"/>
  <c r="S67" i="5" s="1"/>
  <c r="D64" i="5"/>
  <c r="S64" i="5" s="1"/>
  <c r="D63" i="5"/>
  <c r="S63" i="5" s="1"/>
  <c r="Q17" i="13"/>
  <c r="O17" i="13"/>
  <c r="M17" i="13"/>
  <c r="K17" i="13"/>
  <c r="I17" i="13"/>
  <c r="G17" i="13"/>
  <c r="P17" i="13"/>
  <c r="L17" i="13"/>
  <c r="H17" i="13"/>
  <c r="N17" i="13"/>
  <c r="J17" i="13"/>
  <c r="C11" i="10"/>
  <c r="C10" i="10" s="1"/>
  <c r="S52" i="6"/>
  <c r="S48" i="6"/>
  <c r="R68" i="6"/>
  <c r="S29" i="6"/>
  <c r="L54" i="6"/>
  <c r="O54" i="6"/>
  <c r="S51" i="6"/>
  <c r="S47" i="6"/>
  <c r="P45" i="6"/>
  <c r="O44" i="6"/>
  <c r="O42" i="6"/>
  <c r="L45" i="6"/>
  <c r="K44" i="6"/>
  <c r="K42" i="6"/>
  <c r="F45" i="6"/>
  <c r="E44" i="6"/>
  <c r="E42" i="6"/>
  <c r="P70" i="6"/>
  <c r="L69" i="6"/>
  <c r="L68" i="6" s="1"/>
  <c r="D54" i="6"/>
  <c r="S52" i="5"/>
  <c r="S48" i="5"/>
  <c r="D62" i="5"/>
  <c r="S62" i="5" s="1"/>
  <c r="D60" i="5"/>
  <c r="S60" i="5" s="1"/>
  <c r="R55" i="5"/>
  <c r="Q54" i="5"/>
  <c r="N55" i="5"/>
  <c r="M54" i="5"/>
  <c r="J55" i="5"/>
  <c r="I54" i="5"/>
  <c r="D55" i="5"/>
  <c r="C54" i="5"/>
  <c r="S51" i="5"/>
  <c r="S47" i="5"/>
  <c r="P45" i="5"/>
  <c r="O44" i="5"/>
  <c r="O42" i="5"/>
  <c r="L45" i="5"/>
  <c r="K44" i="5"/>
  <c r="K42" i="5"/>
  <c r="F45" i="5"/>
  <c r="E44" i="5"/>
  <c r="E42" i="5"/>
  <c r="S70" i="6" l="1"/>
  <c r="E14" i="9"/>
  <c r="F44" i="5"/>
  <c r="F59" i="5"/>
  <c r="F58" i="5" s="1"/>
  <c r="P44" i="5"/>
  <c r="P59" i="5"/>
  <c r="P58" i="5" s="1"/>
  <c r="S55" i="5"/>
  <c r="S54" i="5" s="1"/>
  <c r="D54" i="5"/>
  <c r="D69" i="5"/>
  <c r="J54" i="5"/>
  <c r="J69" i="5"/>
  <c r="J68" i="5" s="1"/>
  <c r="N54" i="5"/>
  <c r="N69" i="5"/>
  <c r="N68" i="5" s="1"/>
  <c r="R54" i="5"/>
  <c r="R69" i="5"/>
  <c r="R68" i="5" s="1"/>
  <c r="F44" i="6"/>
  <c r="F59" i="6"/>
  <c r="F58" i="6" s="1"/>
  <c r="F57" i="6" s="1"/>
  <c r="P44" i="6"/>
  <c r="P59" i="6"/>
  <c r="P58" i="6" s="1"/>
  <c r="F17" i="13"/>
  <c r="E17" i="13" s="1"/>
  <c r="J44" i="5"/>
  <c r="J59" i="5"/>
  <c r="J58" i="5" s="1"/>
  <c r="R44" i="5"/>
  <c r="R59" i="5"/>
  <c r="R58" i="5" s="1"/>
  <c r="R57" i="5" s="1"/>
  <c r="F54" i="5"/>
  <c r="F69" i="5"/>
  <c r="F68" i="5" s="1"/>
  <c r="L54" i="5"/>
  <c r="L69" i="5"/>
  <c r="L68" i="5" s="1"/>
  <c r="P54" i="5"/>
  <c r="P69" i="5"/>
  <c r="P68" i="5" s="1"/>
  <c r="S45" i="6"/>
  <c r="S44" i="6" s="1"/>
  <c r="D44" i="6"/>
  <c r="D59" i="6"/>
  <c r="N44" i="6"/>
  <c r="N59" i="6"/>
  <c r="N58" i="6" s="1"/>
  <c r="N57" i="6" s="1"/>
  <c r="S69" i="6"/>
  <c r="S68" i="6" s="1"/>
  <c r="L44" i="5"/>
  <c r="L59" i="5"/>
  <c r="L58" i="5" s="1"/>
  <c r="L44" i="6"/>
  <c r="L59" i="6"/>
  <c r="L58" i="6" s="1"/>
  <c r="L57" i="6" s="1"/>
  <c r="S45" i="5"/>
  <c r="S44" i="5" s="1"/>
  <c r="D44" i="5"/>
  <c r="D59" i="5"/>
  <c r="N44" i="5"/>
  <c r="N59" i="5"/>
  <c r="N58" i="5" s="1"/>
  <c r="N57" i="5" s="1"/>
  <c r="P68" i="6"/>
  <c r="J44" i="6"/>
  <c r="J59" i="6"/>
  <c r="J58" i="6" s="1"/>
  <c r="J57" i="6" s="1"/>
  <c r="R44" i="6"/>
  <c r="R59" i="6"/>
  <c r="R58" i="6" s="1"/>
  <c r="R57" i="6" s="1"/>
  <c r="J57" i="5" l="1"/>
  <c r="L57" i="5"/>
  <c r="P57" i="5"/>
  <c r="F57" i="5"/>
  <c r="S59" i="5"/>
  <c r="S58" i="5" s="1"/>
  <c r="D58" i="5"/>
  <c r="S59" i="6"/>
  <c r="S58" i="6" s="1"/>
  <c r="D58" i="6"/>
  <c r="D57" i="6" s="1"/>
  <c r="P57" i="6"/>
  <c r="S69" i="5"/>
  <c r="S68" i="5" s="1"/>
  <c r="D68" i="5"/>
  <c r="S57" i="6" l="1"/>
  <c r="D57" i="5"/>
  <c r="S57" i="5" s="1"/>
</calcChain>
</file>

<file path=xl/sharedStrings.xml><?xml version="1.0" encoding="utf-8"?>
<sst xmlns="http://schemas.openxmlformats.org/spreadsheetml/2006/main" count="4389" uniqueCount="1645">
  <si>
    <t>Ūkio subjektas: UAB "Pasvalio vandenys"</t>
  </si>
  <si>
    <t>Ataskaitinis laikotarpis: 2017-01-01 - 2018-01-01</t>
  </si>
  <si>
    <t>Ataskaitinių metų balansas</t>
  </si>
  <si>
    <t>Geriamojo vandens tiekimo ir nuotekų tvarkymo bei paviršinių nuotekų tvarkymo paslaugų kainų nustatymo metodikos 2 priedas</t>
  </si>
  <si>
    <t>Eil. Nr.</t>
  </si>
  <si>
    <t>STRAIPSNIAI</t>
  </si>
  <si>
    <t>2017 m.</t>
  </si>
  <si>
    <t>A.</t>
  </si>
  <si>
    <t>ILGALAIKIS  TURTAS</t>
  </si>
  <si>
    <t>I.</t>
  </si>
  <si>
    <t>Nematerialusis turtas</t>
  </si>
  <si>
    <t>I.1.</t>
  </si>
  <si>
    <t>Plėtros darbai</t>
  </si>
  <si>
    <t>I.2.</t>
  </si>
  <si>
    <t>Prestižas</t>
  </si>
  <si>
    <t>I.3.</t>
  </si>
  <si>
    <t>Programinė įranga</t>
  </si>
  <si>
    <t>1.4.</t>
  </si>
  <si>
    <t>Koncesijos, patentai, licencijos, prekių ženklai ir panašios teisės</t>
  </si>
  <si>
    <t>1.5.</t>
  </si>
  <si>
    <t>Kitas nematerialus turtas</t>
  </si>
  <si>
    <t>1.6.</t>
  </si>
  <si>
    <t>Sumokėti avansai</t>
  </si>
  <si>
    <t>II.</t>
  </si>
  <si>
    <t>Materialusis turtas   (visas Ūkio subjekto turtas)</t>
  </si>
  <si>
    <t>II.1.</t>
  </si>
  <si>
    <t>iš šio skaičiaus vandentiekio ir nuotekų tvarkymo ūkio</t>
  </si>
  <si>
    <t>II.1.1.</t>
  </si>
  <si>
    <t>Žemė</t>
  </si>
  <si>
    <t>II.1.2.</t>
  </si>
  <si>
    <t xml:space="preserve">Pastatai </t>
  </si>
  <si>
    <t>II.1.3.</t>
  </si>
  <si>
    <t>Statiniai</t>
  </si>
  <si>
    <t>II.1.4.</t>
  </si>
  <si>
    <t>Vandentiekio tinklai</t>
  </si>
  <si>
    <t>II.1.5.</t>
  </si>
  <si>
    <t xml:space="preserve">Kanalizacijos tinklai </t>
  </si>
  <si>
    <t>II.1.6.</t>
  </si>
  <si>
    <t>Mašinos ir įranga</t>
  </si>
  <si>
    <t>II.1.7.</t>
  </si>
  <si>
    <t>Transporto priemonės</t>
  </si>
  <si>
    <t>II.1.8.</t>
  </si>
  <si>
    <t xml:space="preserve">Kiti įrenginiai,prietaisai ir įrankiai </t>
  </si>
  <si>
    <t>II.1.8.1</t>
  </si>
  <si>
    <t>iš šio skaičiaus: apskaitos prietaisai</t>
  </si>
  <si>
    <t>II.1.9.</t>
  </si>
  <si>
    <t>Investicinis turtas</t>
  </si>
  <si>
    <t xml:space="preserve">II.1.10. </t>
  </si>
  <si>
    <t>Sumokėti avansai ir vykdomi materialiojo turto statybos (gamybos) darbai</t>
  </si>
  <si>
    <t>III.</t>
  </si>
  <si>
    <t>Finansinis turtas</t>
  </si>
  <si>
    <t>III.1.</t>
  </si>
  <si>
    <t>Įmonių grupės įmonių akcijos</t>
  </si>
  <si>
    <t>III.2.</t>
  </si>
  <si>
    <t>Paskolos įmonių grupės įmonėms</t>
  </si>
  <si>
    <t>III.3.</t>
  </si>
  <si>
    <t>Iš įmonių grupės įmonių gautinos sumos</t>
  </si>
  <si>
    <t>III.4.</t>
  </si>
  <si>
    <t>Asocijuotų įmonių akcijos</t>
  </si>
  <si>
    <t>III.5.</t>
  </si>
  <si>
    <t>Paskolos asocijuotosioms įmonėms</t>
  </si>
  <si>
    <t>III.6.</t>
  </si>
  <si>
    <t>Iš asocijuotųjų įmonių gautinos sumos</t>
  </si>
  <si>
    <t>III.7.</t>
  </si>
  <si>
    <t>Ilgalaikės investicijos</t>
  </si>
  <si>
    <t>III.8.</t>
  </si>
  <si>
    <t>Po vienų metų gautinos sumos</t>
  </si>
  <si>
    <t>III.9.</t>
  </si>
  <si>
    <t>Kitas finansinis turtas</t>
  </si>
  <si>
    <t>IV.</t>
  </si>
  <si>
    <t>Kitas ilgalaikis turtas</t>
  </si>
  <si>
    <t>IV.1.</t>
  </si>
  <si>
    <t>Atidėtojo pelno mokesčio turtas</t>
  </si>
  <si>
    <t>IV.2.</t>
  </si>
  <si>
    <t>Biologinis turtas</t>
  </si>
  <si>
    <t>IV.3.</t>
  </si>
  <si>
    <t>Kitas turtas</t>
  </si>
  <si>
    <t>B.</t>
  </si>
  <si>
    <t>TRUMPALAIKIS  TURTAS</t>
  </si>
  <si>
    <t>Atsargos</t>
  </si>
  <si>
    <t>Žaliavos, medžiagos ir komplektavimo detalės</t>
  </si>
  <si>
    <t>Nebaigta produkcija ir vykdomi darbai</t>
  </si>
  <si>
    <t>Produkcija</t>
  </si>
  <si>
    <t>I.4.</t>
  </si>
  <si>
    <t>Pirktos prekės, skirtos perparduoti</t>
  </si>
  <si>
    <t>I.5.</t>
  </si>
  <si>
    <t>I.6.</t>
  </si>
  <si>
    <t>Ilgalaikis materialus turtas, skirtas parduoti</t>
  </si>
  <si>
    <t>I.7.</t>
  </si>
  <si>
    <t>Per vienerius metus gautinos sumos</t>
  </si>
  <si>
    <t>Pirkėjų skolos</t>
  </si>
  <si>
    <t>II.2.</t>
  </si>
  <si>
    <t>Įmonių grupės įmonių skolos</t>
  </si>
  <si>
    <t>II.3.</t>
  </si>
  <si>
    <t>Asocijuotų įmonių skolos</t>
  </si>
  <si>
    <t>II.4.</t>
  </si>
  <si>
    <t>Kitos gautinos sumos</t>
  </si>
  <si>
    <t>Trumpalaikės investicijos</t>
  </si>
  <si>
    <t>Kitos investicijos</t>
  </si>
  <si>
    <t>Pinigai ir pinigų ekvivalentas</t>
  </si>
  <si>
    <t>C.</t>
  </si>
  <si>
    <t>ATEINANČIŲ LAIKOTARPIŲ SĄNAUDOS IR SUKAUPTOS PAJAMOS</t>
  </si>
  <si>
    <t>TURTAS IŠ VISO</t>
  </si>
  <si>
    <t>D.</t>
  </si>
  <si>
    <t>NUOSAVAS  KAPITALAS</t>
  </si>
  <si>
    <t>Kapitalas</t>
  </si>
  <si>
    <t>Įstatinis (pasirašytasis) arba pagrindinis kapitalas</t>
  </si>
  <si>
    <t>Pasirašytasis neapmokėtas kapitalas</t>
  </si>
  <si>
    <t>Savos akcijos, pajai</t>
  </si>
  <si>
    <t>Akcijų priedai</t>
  </si>
  <si>
    <t>Perkainojimo rezervas</t>
  </si>
  <si>
    <t>Rezervai</t>
  </si>
  <si>
    <t>Privalomasis rezervas arba atsargos (rezervinis) kapitalas</t>
  </si>
  <si>
    <t>Savoms akcijoms įsigyti</t>
  </si>
  <si>
    <t>Kiti rezervai</t>
  </si>
  <si>
    <t>V.</t>
  </si>
  <si>
    <t>Nepaskirstytasis pelnas (nuostoliai)</t>
  </si>
  <si>
    <t>V.1.</t>
  </si>
  <si>
    <t>Ataskaitinių metų pelnas (nuostoliai)</t>
  </si>
  <si>
    <t>V.2.</t>
  </si>
  <si>
    <t>Ankstesniųjų metų pelnas (nuostoliai)</t>
  </si>
  <si>
    <t>E.</t>
  </si>
  <si>
    <t>DOTACIJOS,  SUBSIDIJOS</t>
  </si>
  <si>
    <t>Dotacijos, susijusios su turtu</t>
  </si>
  <si>
    <t>Dotacijos, susijusios su pajamomis</t>
  </si>
  <si>
    <t>F.</t>
  </si>
  <si>
    <t>ATIDĖJINIAI</t>
  </si>
  <si>
    <t>Pensijų ir panašių įsipareigojimų atidėjiniai</t>
  </si>
  <si>
    <t>Mokesčių atidėjiniai</t>
  </si>
  <si>
    <t>Kiti atidėjiniai</t>
  </si>
  <si>
    <t>G.</t>
  </si>
  <si>
    <t>MOKĖTINOS  SUMOS  IR KITI ĮSIPAREIGOJIMAI</t>
  </si>
  <si>
    <t>Po vienų metų mokėtinos sumos ir kiti ilgalaikiai įsipareigojimai</t>
  </si>
  <si>
    <t>Skoliniai įsipareigojimai</t>
  </si>
  <si>
    <t>Skolos kredito įstaigoms</t>
  </si>
  <si>
    <t>Gauti avansai</t>
  </si>
  <si>
    <t>Skolos tiekėjams</t>
  </si>
  <si>
    <t>Pagal vekselius ir čekius mokėtinos sumos</t>
  </si>
  <si>
    <t>Įmonių grupės įmonėms mokėtinos sumos</t>
  </si>
  <si>
    <t>Asocijuotosioms įmonėms mokėtinos sumos</t>
  </si>
  <si>
    <t>I.8.</t>
  </si>
  <si>
    <t>Kitos mokėtinos sumos ir ilgalaikiai įsipareigojimai</t>
  </si>
  <si>
    <t>Per vienus metus mokėtinos sumos ir kiti trumpalaikiai įsipareigojimai</t>
  </si>
  <si>
    <t>II.4.1.</t>
  </si>
  <si>
    <t>iš šio skaičiaus :  už ESF lėšas vykdomus darbus</t>
  </si>
  <si>
    <t>II.5.</t>
  </si>
  <si>
    <t>II.6.</t>
  </si>
  <si>
    <t>II.7.</t>
  </si>
  <si>
    <t>II.8.</t>
  </si>
  <si>
    <t>Pelno mokesčio įsipareigojimai</t>
  </si>
  <si>
    <t>II.9.</t>
  </si>
  <si>
    <t>Su darbo santykiais susiję įsipareigojimai</t>
  </si>
  <si>
    <t>II.10.</t>
  </si>
  <si>
    <t>Kitos mokėtinos sumos ir trumpalaikiai įsipareigojimai</t>
  </si>
  <si>
    <t>H.</t>
  </si>
  <si>
    <t>SUKAUPTOS SĄNAUDOS IR ATEINANČIŲ LAIKOTARPIŲ PAJAMOS</t>
  </si>
  <si>
    <t>NUOSAVO KAPITALO IR ĮSIPAREIGOJIMŲ IŠ VISO:</t>
  </si>
  <si>
    <t>Ataskaitinio laikotarpio vandens ir suvartoto vandens nuotekų bei paviršinių</t>
  </si>
  <si>
    <t>nuotekų tvarkymo paslaugų realizacija</t>
  </si>
  <si>
    <t>Geriamojo vandens tiekimo ir nuotekų tvarkymo bei paviršinių nuotekų tvarkymo paslaugų kainų nustatymo metodikos 5 priedas</t>
  </si>
  <si>
    <t>RODIKLIAI</t>
  </si>
  <si>
    <t>Matavimo vienetai</t>
  </si>
  <si>
    <t>2017m.</t>
  </si>
  <si>
    <t xml:space="preserve">IŠGAUTO POŽEMINIO VANDENS KIEKIS  </t>
  </si>
  <si>
    <t>tūkst. m3</t>
  </si>
  <si>
    <t xml:space="preserve">PARUOŠTO GERIAMOJO VANDENS KIEKIS </t>
  </si>
  <si>
    <t xml:space="preserve">PATIEKTO GERIAMOJO VANDENS KIEKIS  </t>
  </si>
  <si>
    <t>3.1.</t>
  </si>
  <si>
    <t xml:space="preserve">     iš šio skaičiaus:                     patiekto daugiabučiams namams</t>
  </si>
  <si>
    <t>3.1.1.</t>
  </si>
  <si>
    <t>iš šio skaičiaus:                                           karšto vandens ruošimui</t>
  </si>
  <si>
    <t>4.</t>
  </si>
  <si>
    <t xml:space="preserve">REALIZUOTAS GERIAMOJO VANDENS KIEKIS  </t>
  </si>
  <si>
    <t>4.1.</t>
  </si>
  <si>
    <t xml:space="preserve">V A R T O T O J A M S </t>
  </si>
  <si>
    <t>4.1.1.</t>
  </si>
  <si>
    <t xml:space="preserve">                                 Daugiabučiuose namuose</t>
  </si>
  <si>
    <t>4.1.1.1.</t>
  </si>
  <si>
    <t>4.1.2.</t>
  </si>
  <si>
    <t>Individualiuose namuose</t>
  </si>
  <si>
    <t>4.2.</t>
  </si>
  <si>
    <t xml:space="preserve">A B O N E N T A M S </t>
  </si>
  <si>
    <t>4.2.1.</t>
  </si>
  <si>
    <t>iš šio skaičiaus:                                          karšto vandens tiekėjams</t>
  </si>
  <si>
    <t>4.3.</t>
  </si>
  <si>
    <t xml:space="preserve"> S E Z O N I N I A M S   A B O N E N T A M S</t>
  </si>
  <si>
    <t>5.</t>
  </si>
  <si>
    <t>GERIAMOJO VANDENS NUOSTOLIAI</t>
  </si>
  <si>
    <t>%</t>
  </si>
  <si>
    <t>5.1.</t>
  </si>
  <si>
    <t>iš šio skaičiaus:                  iki vandentiekio įvadų</t>
  </si>
  <si>
    <t>5.2.</t>
  </si>
  <si>
    <t>daugiabučių namų tinkluose</t>
  </si>
  <si>
    <t>5.2.1.</t>
  </si>
  <si>
    <t>skirtumas daugiabučiuose tarp įvadinės ir apskaitos butuose</t>
  </si>
  <si>
    <t>5.2.1.1</t>
  </si>
  <si>
    <t>iš šio skaičiaus:                karšto vandens skirtumas</t>
  </si>
  <si>
    <t>6.</t>
  </si>
  <si>
    <t xml:space="preserve">SURINKTA NUOTEKŲ  </t>
  </si>
  <si>
    <t>6.1.</t>
  </si>
  <si>
    <t xml:space="preserve">iš šio skaičiaus:                                      buitinių ir gamybinių nuotekų </t>
  </si>
  <si>
    <t>6.2.</t>
  </si>
  <si>
    <t>paviršinių nuotekų, kai paviršinių nuotekų surinkimo turtas neatskirtas nuo buitinės kanalizacijos</t>
  </si>
  <si>
    <t>6.3.</t>
  </si>
  <si>
    <t xml:space="preserve">surenkamų asenizacijos transporto priemonėmis </t>
  </si>
  <si>
    <t>7.</t>
  </si>
  <si>
    <t>IŠVALYTAS NUOTEKŲ KIEKIS</t>
  </si>
  <si>
    <t>8.</t>
  </si>
  <si>
    <t xml:space="preserve">SAUSINIMUI SKIRTAS DUMBLO KIEKIS </t>
  </si>
  <si>
    <t>9.</t>
  </si>
  <si>
    <t>REALIZUOTAS NUOTEKŲ TVARKYMO KIEKIS</t>
  </si>
  <si>
    <t>9.1.</t>
  </si>
  <si>
    <t>9.1.1.</t>
  </si>
  <si>
    <t xml:space="preserve">                                      Daugiabučiuose namuose</t>
  </si>
  <si>
    <t>9.1.1.1.</t>
  </si>
  <si>
    <t>iš šio skaičiaus:                                    karšto vandens nuotekos</t>
  </si>
  <si>
    <t>9.1.2.</t>
  </si>
  <si>
    <t>9.2.</t>
  </si>
  <si>
    <t>A B O N E N T A M S  UŽ   S U R I N K I M Ą</t>
  </si>
  <si>
    <t>9.2.1.</t>
  </si>
  <si>
    <t>Abonentams už valymą</t>
  </si>
  <si>
    <t>9.2.2.</t>
  </si>
  <si>
    <t>Abonentams už nuotekų dumblo tvarkymą</t>
  </si>
  <si>
    <t>9.3.</t>
  </si>
  <si>
    <t xml:space="preserve"> S E Z O N I N I A M S  A B O N E N T A M S</t>
  </si>
  <si>
    <t>9.4.</t>
  </si>
  <si>
    <t>A B O N E N T A M S  U Ž   P A V I R Š I N E S  N U O T E K A S</t>
  </si>
  <si>
    <t>10.</t>
  </si>
  <si>
    <t>NEAPSKAITYTAS NUOTEKŲ KIEKIS</t>
  </si>
  <si>
    <t>10.1.</t>
  </si>
  <si>
    <t xml:space="preserve">iš šio skaičiaus:                nuotekų infiltracija tinkluose </t>
  </si>
  <si>
    <t>10.2.</t>
  </si>
  <si>
    <t>vandens nuostoliai daugiabučių namų tinkluose</t>
  </si>
  <si>
    <t>10.2.1.</t>
  </si>
  <si>
    <t>iš šio skaičiaus: karšto vandens tarp įvadinės ir apskaitos butuose skirtumas</t>
  </si>
  <si>
    <t>11.</t>
  </si>
  <si>
    <t xml:space="preserve">SURINKTA PAVIRŠINIŲ NUOTEKŲ, kai paviršinių nuotekų tvarkymo turtas atskirtas nuo buitinių nuotekų tvarkymo turto </t>
  </si>
  <si>
    <t>12.</t>
  </si>
  <si>
    <t>IŠVALYTAS PAVIRŠINIŲ NUOTEKŲ KIEKIS</t>
  </si>
  <si>
    <t>13.</t>
  </si>
  <si>
    <t>REALIZUOTAS PAVIRŠINIŲ NUOTEKŲ TVARKYMO KIEKIS</t>
  </si>
  <si>
    <t>14.</t>
  </si>
  <si>
    <t>NEAPSKAITYTAS PAVIRŠINIŲ NUOTEKŲ KIEKIS</t>
  </si>
  <si>
    <t>Ataskaitinio laikotarpio technologiniai rodikliai</t>
  </si>
  <si>
    <t>Geriamojo vandens tiekimo ir nuotekų tvarkymo bei paviršinių nuotekų tvarkymo paslaugų kainų nustatymo metodikos 6 priedas</t>
  </si>
  <si>
    <t>TECHNOLOGINIAI    RODIKLIAI</t>
  </si>
  <si>
    <t xml:space="preserve">ŪKIO PROJEKTINIS PAJĖGUMAS  </t>
  </si>
  <si>
    <t xml:space="preserve">VANDENS IŠGAVIMO  </t>
  </si>
  <si>
    <t>tūkst.m3/metus</t>
  </si>
  <si>
    <t>VANDENS RUOŠIMO ĮRENGINIŲ</t>
  </si>
  <si>
    <t>VANDENS PAKĖLIMO STOČIŲ</t>
  </si>
  <si>
    <t xml:space="preserve">NUOTEKŲ SIURBLINIŲ </t>
  </si>
  <si>
    <t xml:space="preserve">PAVIRŠINIŲ NUOTEKŲ SIURBLINIŲ </t>
  </si>
  <si>
    <t>NUOTEKŲ VALYKLŲ</t>
  </si>
  <si>
    <t>Vidutinis pajėgumas BDS7</t>
  </si>
  <si>
    <t>mgO2/l</t>
  </si>
  <si>
    <t>Vidutinis pajėgumas SM</t>
  </si>
  <si>
    <t>mg/l</t>
  </si>
  <si>
    <t>Vidutinis pajėgumas bendrojo azoto</t>
  </si>
  <si>
    <t>6.4.</t>
  </si>
  <si>
    <t>Vidutinis pajėgumas bendrojo fosforo</t>
  </si>
  <si>
    <t>PAVIRŠINIŲ NUOTEKŲ VALYKLŲ</t>
  </si>
  <si>
    <t>7.1.</t>
  </si>
  <si>
    <t>7.2.</t>
  </si>
  <si>
    <t>7.3.</t>
  </si>
  <si>
    <t>Vidutinis pajėgumas naftos produktų</t>
  </si>
  <si>
    <t>NUOTEKŲ DUMBLO APDOROJIMO ĮRENGINIŲ</t>
  </si>
  <si>
    <t>8.1.</t>
  </si>
  <si>
    <t>nuotekų dumblo tankinimo  įrenginių</t>
  </si>
  <si>
    <t>tonos/metus</t>
  </si>
  <si>
    <t>8.2.</t>
  </si>
  <si>
    <t>nuotekų dumblo sausinimo įrenginių</t>
  </si>
  <si>
    <t>8.3.</t>
  </si>
  <si>
    <t>nuotekų dumblo pūdymo įrenginių</t>
  </si>
  <si>
    <t>8.4.</t>
  </si>
  <si>
    <t>nuotekų dumblo džiovinimo įrenginių</t>
  </si>
  <si>
    <t>8.5.</t>
  </si>
  <si>
    <t>nuotekų dumblo kompostavimo įrenginių</t>
  </si>
  <si>
    <t>GERIAMOJO VANDENS GAVYBA</t>
  </si>
  <si>
    <t>VANDENVIETĖSE IŠGAUTO VANDENS KIEKIS</t>
  </si>
  <si>
    <t>Vandenviečių skaičius</t>
  </si>
  <si>
    <t>vnt.</t>
  </si>
  <si>
    <t xml:space="preserve">Gręžiniuose instaliuotų siurblių skaičius </t>
  </si>
  <si>
    <t>Vidutinis vandens pakėlimo aukštis iki sekančio pakėlimo</t>
  </si>
  <si>
    <t>m</t>
  </si>
  <si>
    <t>GERIAMOJO VANDENS RUOŠIMAS</t>
  </si>
  <si>
    <t>VANDENS  VALYKLOSE  RUOŠIAMO VANDENS KIEKIS</t>
  </si>
  <si>
    <t>1.1.</t>
  </si>
  <si>
    <t xml:space="preserve">Vandens aeravimo įrenginių skaičius </t>
  </si>
  <si>
    <t>1.1.1.</t>
  </si>
  <si>
    <t>iš to skaičiaus:          vandens aeravimas su priverstine aeracija</t>
  </si>
  <si>
    <t>1.1.2.</t>
  </si>
  <si>
    <t>juose dirbančių orapūčių ir slėginių filtrų skaičius</t>
  </si>
  <si>
    <t>1.1.3.</t>
  </si>
  <si>
    <t>Metinis aeruoto vandens kiekis</t>
  </si>
  <si>
    <t>1.1.3.1.</t>
  </si>
  <si>
    <t>iš to skaičiaus:                                         su priverstine aeracija</t>
  </si>
  <si>
    <t>1.2.</t>
  </si>
  <si>
    <t>Metinis kitais metodais (cheminiu) paruošto vandens kiekis</t>
  </si>
  <si>
    <t>1.3.</t>
  </si>
  <si>
    <t>PATIEKTAS VANDENS KIEKIS ATITINKANTIS HN REIKALAVIMUS</t>
  </si>
  <si>
    <t>DEZINFEKUOTO VANDENS KIEKIS</t>
  </si>
  <si>
    <t>2.1.</t>
  </si>
  <si>
    <t>Dezinfekavimo įrenginių kiekis</t>
  </si>
  <si>
    <t>2.1.1.</t>
  </si>
  <si>
    <t>iš to skaičiaus:                                       natrio hipochloritu</t>
  </si>
  <si>
    <t>2.1.1.1.</t>
  </si>
  <si>
    <t xml:space="preserve">dezinfekuoto natrio hipochloritu vandens kiekis </t>
  </si>
  <si>
    <t>2.1.2.</t>
  </si>
  <si>
    <t xml:space="preserve">chloru </t>
  </si>
  <si>
    <t>2.1.2.1.</t>
  </si>
  <si>
    <t xml:space="preserve">dezinfekuoto chloru vandens kiekis </t>
  </si>
  <si>
    <t>Bokštų  skaičius</t>
  </si>
  <si>
    <t>Rezervuarų skaičius</t>
  </si>
  <si>
    <t>Instaliuotų siurblių skaičius</t>
  </si>
  <si>
    <t>Vandens pakėlimo aukštis iki II-o pakėlimo</t>
  </si>
  <si>
    <t>GERIAMOJO VANDENS PASKIRSTYMAS</t>
  </si>
  <si>
    <t>PATIEKTO GERIAMOJO VANDENS KIEKIS</t>
  </si>
  <si>
    <t xml:space="preserve">Vandentiekių skaičius </t>
  </si>
  <si>
    <t xml:space="preserve">Vandens pakėlimo stočių skaičius </t>
  </si>
  <si>
    <t xml:space="preserve">Vandens pakėlimo stotyse instaliuotų siurblių skaičius </t>
  </si>
  <si>
    <t>Vidutinis vandens kėlimo aukštis</t>
  </si>
  <si>
    <t xml:space="preserve">Požeminio vandens tinklų ilgis  </t>
  </si>
  <si>
    <t>km</t>
  </si>
  <si>
    <t>1.5.1.</t>
  </si>
  <si>
    <t xml:space="preserve">         magistralinių vandentiekio tinklų ilgis</t>
  </si>
  <si>
    <t>1.5.2.</t>
  </si>
  <si>
    <t xml:space="preserve">         kitų vandentiekio tinklų ilgis</t>
  </si>
  <si>
    <t xml:space="preserve">Vandentiekio prijungimų (įvadų) skaičius </t>
  </si>
  <si>
    <t xml:space="preserve">Vandentiekio vartotojų ir abonentų skaičius </t>
  </si>
  <si>
    <t xml:space="preserve">iš šio skaičiaus:                                              butų skaičius </t>
  </si>
  <si>
    <t>3.2.</t>
  </si>
  <si>
    <t>individualių gyvenamųjų namų skaičius</t>
  </si>
  <si>
    <t>3.3.</t>
  </si>
  <si>
    <t xml:space="preserve">abonentų skaičius  </t>
  </si>
  <si>
    <t xml:space="preserve">Daugiabučių namų skaičius </t>
  </si>
  <si>
    <t xml:space="preserve">Vandens ėmimo kolonėlių skaičius </t>
  </si>
  <si>
    <t xml:space="preserve">Hidrantų skaičius </t>
  </si>
  <si>
    <t>5.3.</t>
  </si>
  <si>
    <t xml:space="preserve">Vandens kiekis parduotas per kolonėles (vežiojant mašinomis) </t>
  </si>
  <si>
    <t>5.4.</t>
  </si>
  <si>
    <t>Vandens kiekis suvartotas per hidrantus (gaisrams gesinti)</t>
  </si>
  <si>
    <t>Įvadinių (kartu su poįvadiniais) apskaitos prietaisų skaičius</t>
  </si>
  <si>
    <t>iš šio skaičiaus:                            individualiuose namuose</t>
  </si>
  <si>
    <t>daugiabučiuose namuose</t>
  </si>
  <si>
    <t xml:space="preserve">abonentų skaitikliai </t>
  </si>
  <si>
    <t xml:space="preserve">Skaitiklių butuose skaičius </t>
  </si>
  <si>
    <t>Vandentiekyje likviduotų avarijų skaičius</t>
  </si>
  <si>
    <t>NUOTEKŲ   SURINKIMAS</t>
  </si>
  <si>
    <t>1.</t>
  </si>
  <si>
    <t>SURINKTŲ NUOTEKŲ KIEKIS</t>
  </si>
  <si>
    <t>iš to skaičiaus:                             buitinių ir gamybinių nuotekų</t>
  </si>
  <si>
    <t>paviršinių nuotekų</t>
  </si>
  <si>
    <t>2.</t>
  </si>
  <si>
    <t>Kanalizacijos sistemų skaičius</t>
  </si>
  <si>
    <t>Perpumpuotų nuotekų kiekis</t>
  </si>
  <si>
    <t>2.2.</t>
  </si>
  <si>
    <t xml:space="preserve">Nuotekų perpumpavimo stočių skaičius </t>
  </si>
  <si>
    <t>2.3.</t>
  </si>
  <si>
    <t xml:space="preserve">Perpumpavimo stotyse instaliuotų siurblių skaičius </t>
  </si>
  <si>
    <t>2.4.</t>
  </si>
  <si>
    <t xml:space="preserve"> Vidutinis nuotekų perpumpavimo aukštis</t>
  </si>
  <si>
    <t>2.5.</t>
  </si>
  <si>
    <t>Nuotekų tinklų ilgis</t>
  </si>
  <si>
    <t>2.5.1.</t>
  </si>
  <si>
    <t xml:space="preserve">iš šio skaičiaus:                                          spaudiminių tinklų  </t>
  </si>
  <si>
    <t>3.</t>
  </si>
  <si>
    <t xml:space="preserve">Kanalizacijos išvadų skaičius </t>
  </si>
  <si>
    <t xml:space="preserve">Kanalizavimo paslaugų vartotojų ir abonentų skaičius  </t>
  </si>
  <si>
    <t>individualių namų skaičius</t>
  </si>
  <si>
    <t>abonentų skaičius</t>
  </si>
  <si>
    <t xml:space="preserve">          Kanalizacijoje likviduotų avarijų skaičius</t>
  </si>
  <si>
    <t>PAVIRŠINIŲ  NUOTEKŲ   SURINKIMAS</t>
  </si>
  <si>
    <t>Paviršinių nuotekų sistemų skaičius</t>
  </si>
  <si>
    <t xml:space="preserve">Paviršinių nuotekų perpumpavimo stočių skaičius </t>
  </si>
  <si>
    <t xml:space="preserve">Paviršinių nuotekų perpumpavimo stotyse instaliuotų siurblių skaičius </t>
  </si>
  <si>
    <t xml:space="preserve"> Vidutinis paviršinių  nuotekų perpumpavimo aukštis</t>
  </si>
  <si>
    <t>Paviršinių nuotekų tinklų ilgis</t>
  </si>
  <si>
    <t>1.4.1.</t>
  </si>
  <si>
    <t xml:space="preserve">Paviršinių nuotekų išleistuvų skaičius </t>
  </si>
  <si>
    <t xml:space="preserve">Paviršinių nuotekų tvarkymo paslaugų abonentų skaičius  </t>
  </si>
  <si>
    <t xml:space="preserve">          paviršinių nuotekų tinkluose likviduotų avarijų skaičius</t>
  </si>
  <si>
    <t>NUOTEKŲ   VALYMAS</t>
  </si>
  <si>
    <t>IŠVALYTŲ NUOTEKŲ KIEKIS</t>
  </si>
  <si>
    <t xml:space="preserve">Filtracijos laukų skaičius  </t>
  </si>
  <si>
    <t xml:space="preserve">Filtracijos laukų plotas  </t>
  </si>
  <si>
    <t>ha</t>
  </si>
  <si>
    <t xml:space="preserve">Metinis filtravimo laukuose išvalytų nuotekų kiekis  </t>
  </si>
  <si>
    <t>Mechaninio valymo įrenginių skaičius</t>
  </si>
  <si>
    <t>2.2.1.</t>
  </si>
  <si>
    <t>Metinis mechaninio valymo įrenginiuose išvalytų nuotekų kiekis</t>
  </si>
  <si>
    <t>Biologinio su mechaninio valymo įrenginių skaičius</t>
  </si>
  <si>
    <t>2.3.1.</t>
  </si>
  <si>
    <t>Metinis biologinio su mech.valymo įrenginiuose išvalytų nuotekų kiekis</t>
  </si>
  <si>
    <t>Denitrifikacijos su biologinio ir mechaninio valymo įrenginių skaičius</t>
  </si>
  <si>
    <t>2.4.1.</t>
  </si>
  <si>
    <t>Metinis denitrifikacijos su biolog.ir mech.įrenginiuose išvalytų nuotekų kiekis</t>
  </si>
  <si>
    <t>Nuotekų valyklose esančių orapučių kiekis</t>
  </si>
  <si>
    <t>Nuotekų valyklose esančių siurblių skaičius</t>
  </si>
  <si>
    <t>Kitų darbo mašinų ir įrengimų skaičius</t>
  </si>
  <si>
    <t>Atitekančių nuotekų taršos koncentracija</t>
  </si>
  <si>
    <t xml:space="preserve">pagal:                    biocheminis deguonies suvartojimas (BDS7)  </t>
  </si>
  <si>
    <t xml:space="preserve">         suspenduotos medžiagos (SM) </t>
  </si>
  <si>
    <t>riebalai (R)</t>
  </si>
  <si>
    <t>4.4.</t>
  </si>
  <si>
    <t xml:space="preserve">         azotas (N)</t>
  </si>
  <si>
    <t>4.5.</t>
  </si>
  <si>
    <t xml:space="preserve">         fosforas (P)</t>
  </si>
  <si>
    <t>Išleidžiamų nuotekų taršos koncentracija</t>
  </si>
  <si>
    <t xml:space="preserve">pagal:                    biocheminis deguonies suvartojimas (BDS7) </t>
  </si>
  <si>
    <t>5.5.</t>
  </si>
  <si>
    <t>Padidėjusios taršos pirminio ir perteklinio dumblo kiekiai</t>
  </si>
  <si>
    <t>Dumblo kiekis dėl padidėjusios koncentracijos BDS7</t>
  </si>
  <si>
    <t>tonos</t>
  </si>
  <si>
    <t>Dumblo kiekis dėl padidėjusios koncentracijos SM</t>
  </si>
  <si>
    <t>Dumblo kiekis dėl padidėjusios koncentracijos azoto junginių</t>
  </si>
  <si>
    <t>Dumblo kiekis dėl padidėjusios koncentracijos fosforo junginių</t>
  </si>
  <si>
    <t>PAVIRŠINIŲ  NUOTEKŲ   VALYMAS</t>
  </si>
  <si>
    <t>IŠVALYTŲ PAVIRŠINIŲ NUOTEKŲ KIEKIS</t>
  </si>
  <si>
    <t>Paviršinių nuotekų valymo įrenginių skaičius</t>
  </si>
  <si>
    <t>Darbo mašinų ir įrengimų skaičius valymo įrenginiuose</t>
  </si>
  <si>
    <t>Atitekančių paviršinių nuotekų taršos koncentracija</t>
  </si>
  <si>
    <t>naftos produktai (NP)</t>
  </si>
  <si>
    <t>Išleidžiamų paviršinių nuotekų taršos koncentracija</t>
  </si>
  <si>
    <t>NUOTEKŲ DUMBLO  TVARKYMAS</t>
  </si>
  <si>
    <t>Valyklose susidariusio nuotekų dumblo kiekis</t>
  </si>
  <si>
    <t xml:space="preserve">Valyklose susidariusio nuotekų dumblo vidutinis  drėgnumas  </t>
  </si>
  <si>
    <t>Valyklose susidariusio nuotekų dumblo  kiekis sausomis medžiagomis</t>
  </si>
  <si>
    <t>tūkst. tonų</t>
  </si>
  <si>
    <t>Nuotekų dumblo tvarkymo darbo mašinų ir įrengimų skaičius</t>
  </si>
  <si>
    <t>Nuotekų dumblo tankinimas arba sausinimas</t>
  </si>
  <si>
    <t>Nuotekų dumblo kiekis tankinimui ir (arba) sausinimui</t>
  </si>
  <si>
    <t>Nuotekų dumblo vidutinis drėgnumas po tankinimo ir (arba) sausinimo</t>
  </si>
  <si>
    <t>Nuotekų dumblo kiekis sausomis medžiagomis po tankinimo ir (arba) sausinimo</t>
  </si>
  <si>
    <t>Nuotekų dumblo tankinimo ir (arba) sausinimo darbo mašinų ir įrengimų skaičius</t>
  </si>
  <si>
    <t>Nuotekų dumblo anaerobinis apdorojimas</t>
  </si>
  <si>
    <t xml:space="preserve">Anaerobiniui apdorojimui paruošto nuotekų dumblo kiekis </t>
  </si>
  <si>
    <t>Vidutinis nuotekų dumblo drėgnumas po anaerobinio apdorojimo</t>
  </si>
  <si>
    <t>Nuotekų dumblo kiekis sausomis medžiagomis po anaerobinio apdorojimo</t>
  </si>
  <si>
    <t>3.4.</t>
  </si>
  <si>
    <t>Nuotekų dumblo pūdymo darbo mašinų ir įrengimų skaičius</t>
  </si>
  <si>
    <t>Anaerobiškai apdoroto nuotekų dumblo sausinimas</t>
  </si>
  <si>
    <t xml:space="preserve">Anaerobiškai apdoroto nuotekų dumblo, skirto sausinimui kiekis </t>
  </si>
  <si>
    <t>Vidutinis nuotekų dumblo drėgnumas po anaerobiškai adroto nuotekų dumblo sausinimo</t>
  </si>
  <si>
    <t>Nuotekų dumblo kiekis sausomis medžiagomis po anaerobiškai apdoroto nuotekų dumblo sausinimo</t>
  </si>
  <si>
    <t>tūkst. Tonų</t>
  </si>
  <si>
    <t>Nuotekų dumblo sausinimo po anaerobinio apdorojimo darbo mašinų ir prietaisų skaičius</t>
  </si>
  <si>
    <t>Nuotekų dumblo džiovinimas</t>
  </si>
  <si>
    <t>Nuotekų dumblo kiekis džiovinimui</t>
  </si>
  <si>
    <t>Nuotekų dumblo vidutinis drėgnumas po džiovinimo</t>
  </si>
  <si>
    <t>Nuotekų dumblo kiekis sausomis medžiagomis po džiovinimo</t>
  </si>
  <si>
    <t>Nuotekų dumblo džiovinimo darbo mašinų ir įrengimų skaičius</t>
  </si>
  <si>
    <t>Nuotekų dumblo kompostavimas</t>
  </si>
  <si>
    <t>Komposto kiekis</t>
  </si>
  <si>
    <t>Komposto drėgnumas</t>
  </si>
  <si>
    <t>Sausų medžiagų kiekis komposte</t>
  </si>
  <si>
    <t>Metinis nuotekų dumblo kiekis išvežimui (panaudojimui)</t>
  </si>
  <si>
    <t>6.5.</t>
  </si>
  <si>
    <t>Nuotekų dumblas galutiniam produktui</t>
  </si>
  <si>
    <t>Paruošto nuotekų dumblo kiekis briketų, granulių gamybai</t>
  </si>
  <si>
    <t>Paruošto nuotekų dumblo drėgnumas</t>
  </si>
  <si>
    <t xml:space="preserve">Sausų medžiagų kiekis paruoštame nuotekų dumble </t>
  </si>
  <si>
    <t>7.4.</t>
  </si>
  <si>
    <t>Pagamintų briketų kiekis</t>
  </si>
  <si>
    <t>7.5.</t>
  </si>
  <si>
    <t>Pagamintų granulių kiekis</t>
  </si>
  <si>
    <t>7.6.</t>
  </si>
  <si>
    <t>7.7.</t>
  </si>
  <si>
    <t>TRANSPORTO   ŪKIS</t>
  </si>
  <si>
    <t>Transporto priemonių skaičius</t>
  </si>
  <si>
    <t>iš jų:                     transporto priemonės geriamajam vandeniui vežti</t>
  </si>
  <si>
    <t xml:space="preserve">         asenizacinės mašinos</t>
  </si>
  <si>
    <t xml:space="preserve">         transporto priemonės dumblui vežti</t>
  </si>
  <si>
    <t xml:space="preserve">         kitos (specialiosios) transporto priemonės</t>
  </si>
  <si>
    <t>transporto priemonės personalui vežti</t>
  </si>
  <si>
    <t>iš šio skaičiaus:                 geriamojo vandens laboratorijai</t>
  </si>
  <si>
    <t>nuotekų laboratorijai</t>
  </si>
  <si>
    <t>abonentinės tarnybos personalui</t>
  </si>
  <si>
    <t>administracijos personalui</t>
  </si>
  <si>
    <t>kitų padalinių personalui</t>
  </si>
  <si>
    <t>RINKOS  RODIKLIAI</t>
  </si>
  <si>
    <t>GYVENTOJŲ SKAIČIUS APTARNAUJAMOJE TERITORIJOJE</t>
  </si>
  <si>
    <t>žm.</t>
  </si>
  <si>
    <t>VARTOTOJŲ SKAIČIUS APTARNAUJAMOJE TERITORIJOJE</t>
  </si>
  <si>
    <t>APTARNAUJAMŲ ĮMONĖS PASLAUGOMIS VARTOTOJŲ SKAIČIUS</t>
  </si>
  <si>
    <t>Vartotojai kuriems tiekiamas ir vanduo, ir tvarkomos nuotekos</t>
  </si>
  <si>
    <t>iš šio skaičiaus:               gyvenantys daugiabučiuose namuose</t>
  </si>
  <si>
    <t>3.1.2.</t>
  </si>
  <si>
    <t>individualiuose gyvenamuosiuose namuose</t>
  </si>
  <si>
    <t xml:space="preserve">Vartotojai kuriems tiekiamas tik vanduo </t>
  </si>
  <si>
    <t xml:space="preserve">Vartotojai kuriems tik centrlizuotai surenkamos nuotekos </t>
  </si>
  <si>
    <t>Ataskaitinio laikotarpio turto duomenys</t>
  </si>
  <si>
    <t>Geriamojo vandens tiekimo ir nuotekų tvarkymo bei paviršinių nuotekų tvarkymo paslaugų kainų nustatymo metodikos 7 priedas</t>
  </si>
  <si>
    <t xml:space="preserve">  TURTO DUOMENYS</t>
  </si>
  <si>
    <t>Paaiškinimai</t>
  </si>
  <si>
    <t>I dalis</t>
  </si>
  <si>
    <t>A</t>
  </si>
  <si>
    <t>ILGALAIKIO TURTO ĮSIGIJIMO VERTĖ (B+C+D+E+F+G+H+I+J+K)</t>
  </si>
  <si>
    <t>B</t>
  </si>
  <si>
    <t>REGULIUOJAMO ILGALAIKIO TURTO ĮSIGIJIMO VERTĖ  (pagal Metodikos reikalavimus)</t>
  </si>
  <si>
    <t>8 priedo 19 stulpelio 4.1 eilutė</t>
  </si>
  <si>
    <t>8 priedo 18 stulpelio 4.1 eilutė</t>
  </si>
  <si>
    <t>8 priedo 4 stulpelio 4.1 eilutė</t>
  </si>
  <si>
    <t xml:space="preserve">Statiniai  </t>
  </si>
  <si>
    <t>8 priedo 6 stulpelio 4.1 eilutė</t>
  </si>
  <si>
    <t xml:space="preserve">Vandentiekio tinklai  </t>
  </si>
  <si>
    <t>4 ir 5 eilutės suma atitinka 8 priedo 8 stulpelio 4.1 eilutę</t>
  </si>
  <si>
    <t xml:space="preserve">Nuotekų tinklai  </t>
  </si>
  <si>
    <t>8 priedo 10 stulpelio 4.1 eilutė</t>
  </si>
  <si>
    <t>iš šio skaičiaus:                 Siurbliai</t>
  </si>
  <si>
    <t>6.1.1.</t>
  </si>
  <si>
    <t>vandens gavybos srityje</t>
  </si>
  <si>
    <t>6.1.2.</t>
  </si>
  <si>
    <t>vandens ruošimo srityje</t>
  </si>
  <si>
    <t>6.1.3.</t>
  </si>
  <si>
    <t>vandens pakėlimo stotyse</t>
  </si>
  <si>
    <t>6.1.4.</t>
  </si>
  <si>
    <t>nuotekų siurblinėse</t>
  </si>
  <si>
    <t>6.1.5.</t>
  </si>
  <si>
    <t>nuotekų valyklose</t>
  </si>
  <si>
    <t>6.1.6.</t>
  </si>
  <si>
    <t>nuotekų dumblo tvarkymo srityje</t>
  </si>
  <si>
    <t>Orapūtės (kompresoriai)</t>
  </si>
  <si>
    <t>6.2.1.</t>
  </si>
  <si>
    <t>vandens ruošimo įrenginiuose</t>
  </si>
  <si>
    <t>6.2.2.</t>
  </si>
  <si>
    <t>Kitos darbo mašinos ir prietaisai</t>
  </si>
  <si>
    <t xml:space="preserve">Transporto priemonės  </t>
  </si>
  <si>
    <t>8 priedo 12 stulpelio 4.1 eilutė</t>
  </si>
  <si>
    <t xml:space="preserve">Vandenvežės  </t>
  </si>
  <si>
    <t>Asenizacijos mašinos</t>
  </si>
  <si>
    <t>Dumblavežės</t>
  </si>
  <si>
    <t xml:space="preserve"> Abonentinės tarnybos transporto priemonės</t>
  </si>
  <si>
    <t>Kitos transporto priemonės</t>
  </si>
  <si>
    <t>Kiti įrenginiai ir įrankiai</t>
  </si>
  <si>
    <t>8 priedo 14 stulpelio 4.1 eilutė</t>
  </si>
  <si>
    <t>iš šio skaičiaus:         Geriamojo vandens apskaitos priemonės</t>
  </si>
  <si>
    <t>8.1.1.</t>
  </si>
  <si>
    <t>iš jų:                 apskaitos prietaisai butuose</t>
  </si>
  <si>
    <t>8.1.2.</t>
  </si>
  <si>
    <t xml:space="preserve">įvadiniai apskaitos prietaisai individualiuose namuose </t>
  </si>
  <si>
    <t>8.1.3.</t>
  </si>
  <si>
    <t xml:space="preserve"> apskaitos prietaisai daugiabučiuose namuose</t>
  </si>
  <si>
    <t>8.1.4.</t>
  </si>
  <si>
    <t xml:space="preserve">abonentų apskaitos prietaisai </t>
  </si>
  <si>
    <t xml:space="preserve">                                   Kiti įrenginiai, prietaisai ir įranga</t>
  </si>
  <si>
    <t>Nematerialus turtas</t>
  </si>
  <si>
    <t>8 priedo 16 stulpelio 4.1 eilutė</t>
  </si>
  <si>
    <t>C</t>
  </si>
  <si>
    <t xml:space="preserve">už Dotacijas įsigyto turto vertė </t>
  </si>
  <si>
    <t>D</t>
  </si>
  <si>
    <t>Plėtros darbų vertė, iki ilgalaikio turto vienetų, kurių formavimui buvo atliekami plėtros darbai, eksploatacijos pradžios</t>
  </si>
  <si>
    <t>E</t>
  </si>
  <si>
    <t>Prestižo vertė</t>
  </si>
  <si>
    <t>F</t>
  </si>
  <si>
    <t>Investicinio turto vertė</t>
  </si>
  <si>
    <t>G</t>
  </si>
  <si>
    <t>Finansinio turto vertė</t>
  </si>
  <si>
    <t>H</t>
  </si>
  <si>
    <t>Atidėtojo pelno mokesčio turto vertė</t>
  </si>
  <si>
    <t>I</t>
  </si>
  <si>
    <t>Kito ilgalaikio turto vertė</t>
  </si>
  <si>
    <t>8 priedo 19 stulpelio 4.2 eilutė</t>
  </si>
  <si>
    <t>J</t>
  </si>
  <si>
    <t>Ilgalaikio turto vertės pokytis, susijęs su ilgalaikio turto perkainojimo veikla</t>
  </si>
  <si>
    <t>K</t>
  </si>
  <si>
    <t>Nebaigtos statybos, nenaudojamo, nusidėvėjusio turto vertė</t>
  </si>
  <si>
    <t>L</t>
  </si>
  <si>
    <t>Ilgalaikio turto įsigijimo vertės skirtumas pagal finansinę ir reguliavimo apskaitą</t>
  </si>
  <si>
    <t>M</t>
  </si>
  <si>
    <t xml:space="preserve">PAGAL PANAUDĄ EKSPLOATUOJAMO TURTO ĮSIGIJIMO VERTĖ  </t>
  </si>
  <si>
    <t>II dalis</t>
  </si>
  <si>
    <t>REGULIUOJAMO ILGALAIKIO TURTO ĮSIGIJIMO VERTĖ   (pagal Metodikos reikalavimus)</t>
  </si>
  <si>
    <t xml:space="preserve">Geriamojo vandens gavyba </t>
  </si>
  <si>
    <t>8 priedo 19 stulpelio 4.1.2 eilutė</t>
  </si>
  <si>
    <t xml:space="preserve">Geriamojo vandens ruošimas </t>
  </si>
  <si>
    <t>8 priedo 19 stulpelio 4.1.3 eilutė</t>
  </si>
  <si>
    <t>Geriamojo vandens pristatymas</t>
  </si>
  <si>
    <t>8 priedo 19 stulpelio 4.1.4 eilutė</t>
  </si>
  <si>
    <t xml:space="preserve">Nuotekų surinkimas </t>
  </si>
  <si>
    <t>8 priedo 19 stulpelio 4.1.5 eilutė</t>
  </si>
  <si>
    <t>Nuotekų valymas</t>
  </si>
  <si>
    <t>8 priedo 19 stulpelio 4.1.6 eilutė</t>
  </si>
  <si>
    <t xml:space="preserve">iš šio skaičiaus:                                         mechaniniais įrenginiais </t>
  </si>
  <si>
    <t>biologiniais įrenginiais</t>
  </si>
  <si>
    <t xml:space="preserve">denitrifikavimo įrenginiais </t>
  </si>
  <si>
    <t>infiltraciniais laukais</t>
  </si>
  <si>
    <t>Nuotekų dumblo tvarkymas</t>
  </si>
  <si>
    <t>8 priedo 19 stulpelio 4.1.7 eilutė</t>
  </si>
  <si>
    <t>iš šio skaičiaus:                                            dumblo aikštelės</t>
  </si>
  <si>
    <t>tankinimo įrenginiai</t>
  </si>
  <si>
    <t>anaerobinio apdorojimo įrenginiai</t>
  </si>
  <si>
    <t xml:space="preserve">džiovinimo įrenginiai </t>
  </si>
  <si>
    <t>kompostavimo įrenginiai</t>
  </si>
  <si>
    <t>6.6.</t>
  </si>
  <si>
    <t>kitas dumblo tvarkymo turtas (transportas ir pan.)</t>
  </si>
  <si>
    <t>Paviršinių nuotekų tvarkymo veikla (jei atskirtas turtas)</t>
  </si>
  <si>
    <t>8 priedo 19 stulpelio 4.1.8 eilutė</t>
  </si>
  <si>
    <t>Nuotekų transportavimas asenizacijos transporto priemonėmis</t>
  </si>
  <si>
    <t>8 priedo 19 stulpelio 4.1.9 eilutė</t>
  </si>
  <si>
    <t>Atsiskaitomųjų apskaitos prietaisų priežiūros ir vartotojų aptarnavimo veikla</t>
  </si>
  <si>
    <t>8 priedo 19 stulpelio 4.1.1 eilutė</t>
  </si>
  <si>
    <t>Ilgalaikio turto balansinės vertės skirtumas pagal finansinę ir reguliavimo apskaitą</t>
  </si>
  <si>
    <t xml:space="preserve">III dalis </t>
  </si>
  <si>
    <t xml:space="preserve">ILGALAIKIO TURTO BALANSINĖ VERTĖ (B+C+D+E+F+G+H+I+J+K) </t>
  </si>
  <si>
    <t>REGULIUOJAMO  ILGALAIKIO TURTO BALANSINĖ VERTĖ  (pagal Metodikos reikalavimus)</t>
  </si>
  <si>
    <t>9 priedo 19 stulpelio 4.1 eilutė</t>
  </si>
  <si>
    <t>9 priedo 19 stulpelio 4.1.2 eilutė</t>
  </si>
  <si>
    <t>Geriamojo vandens ruošimas</t>
  </si>
  <si>
    <t>9 priedo 19 stulpelio 4.1.3 eilutė</t>
  </si>
  <si>
    <t>9 priedo 19 stulpelio 4.1.4 eilutė</t>
  </si>
  <si>
    <t>9 priedo 19 stulpelio 4.1.5 eilutė</t>
  </si>
  <si>
    <t>9 priedo 19 stulpelio 4.1.6 eilutė</t>
  </si>
  <si>
    <t xml:space="preserve">iš šio skaičiaus:                                        mechaniniais įrenginiais </t>
  </si>
  <si>
    <t xml:space="preserve">biologiniais įrenginiais </t>
  </si>
  <si>
    <t>9 priedo 19 stulpelio 4.1.7 eilutė</t>
  </si>
  <si>
    <t>9 priedo 19 stulpelio 4.1.8 eilutė</t>
  </si>
  <si>
    <t>9 priedo 19 stulpelio 4.1.9 eilutė</t>
  </si>
  <si>
    <t>9 priedo 19 stulpelio 4.1.1 eilutė</t>
  </si>
  <si>
    <t>Atidėtojo mokesčio turto vertė</t>
  </si>
  <si>
    <t>9 priedo 19 stulpelio 4.2 eilutė</t>
  </si>
  <si>
    <t>IV dalis</t>
  </si>
  <si>
    <t>METINĖS  REGULIUOJAMO ILGALAIKIO TURTO NUSIDĖVĖJIMO  SĄNAUDOS (pagal Metodikos reikalavimus)</t>
  </si>
  <si>
    <t xml:space="preserve">Pastatų </t>
  </si>
  <si>
    <t>Statinių</t>
  </si>
  <si>
    <t>Vandentiekio tinklų</t>
  </si>
  <si>
    <t>Nuotekų tinklų</t>
  </si>
  <si>
    <t>Mašinų ir įrangos</t>
  </si>
  <si>
    <t>iš šio skaičiaus:                 Siurblių</t>
  </si>
  <si>
    <t>dumblo tvarkymo srityje</t>
  </si>
  <si>
    <t>Orapūčių (kompresorių)</t>
  </si>
  <si>
    <t>Transporto priemonių</t>
  </si>
  <si>
    <t>Vandenvežių</t>
  </si>
  <si>
    <t>Asenizacijos mašinų</t>
  </si>
  <si>
    <t>Dumblavežių</t>
  </si>
  <si>
    <t xml:space="preserve"> Abonentinės tarnybos transporto priemonių</t>
  </si>
  <si>
    <t>Kitų transporto priemonių</t>
  </si>
  <si>
    <t>iš šio skaičiaus:         Geriamojo vandens apskaitos priemonių</t>
  </si>
  <si>
    <t>iš jų:                 apskaitos prietaisų butuose</t>
  </si>
  <si>
    <t xml:space="preserve">įvadinių apskaitos prietaisų individual. namuose </t>
  </si>
  <si>
    <t xml:space="preserve"> apskaitos prietaisų daugiabučiuose namuose</t>
  </si>
  <si>
    <t xml:space="preserve">abonentų apskaitos prietaisų </t>
  </si>
  <si>
    <t xml:space="preserve">                                   Kitų įrenginių, prietaisų ir įrangos</t>
  </si>
  <si>
    <t xml:space="preserve">Nematerialaus ilgalaikio turto amortizacija </t>
  </si>
  <si>
    <t>Nenaudojamo turto nusidėvėjimas</t>
  </si>
  <si>
    <t>į sumą netraukiamas</t>
  </si>
  <si>
    <t>Reguliuojamo ilgalaikio turto, faktiškai pradėto eksploatuoti ataskaitiniu laikotarpiu, įsigijimo vertės paskirstymas verslo vienetams ir paslaugoms</t>
  </si>
  <si>
    <t>tūkst. Eur</t>
  </si>
  <si>
    <t>Geriamojo vandens tiekimo ir nuotekų tvarkymo bei paviršinių nuotekų tvarkymo paslaugų kainų nustatymo metodikos 8 priedas</t>
  </si>
  <si>
    <t>Ilgalaikio turto grupės</t>
  </si>
  <si>
    <t xml:space="preserve">   Pastatai ir statiniai</t>
  </si>
  <si>
    <t>Vandentiekio ir nuotekų tinklai</t>
  </si>
  <si>
    <t>Iš viso</t>
  </si>
  <si>
    <t>Pastatai</t>
  </si>
  <si>
    <t>Veiklos verslo vienetai</t>
  </si>
  <si>
    <t>x</t>
  </si>
  <si>
    <t>Ilgalaikio turto, tiesiogiai naudojamo verslo vieneto ir paslaugos veikloje, įsigijimo vertė:</t>
  </si>
  <si>
    <t>Reguliuojamo ilgalaikio turto, tiesiogiai naudojamo verslo vieneto ir paslaugos veikloje, įsigijimo vertė (pagal Metodikos reikalavimus):</t>
  </si>
  <si>
    <t>Geriamojo vandens gavyba</t>
  </si>
  <si>
    <t>1.1.4.</t>
  </si>
  <si>
    <t>1.1.5.</t>
  </si>
  <si>
    <t>Nuotekų surinkimas</t>
  </si>
  <si>
    <t>1.1.6.</t>
  </si>
  <si>
    <t>1.1.7.</t>
  </si>
  <si>
    <t>1.1.8.</t>
  </si>
  <si>
    <t>Paviršinių nuotekų tvarkymas</t>
  </si>
  <si>
    <t>1.1.9.</t>
  </si>
  <si>
    <t>Nereguliuojamo ilgalaikio turto, tiesiogiai naudojamo verslo vieneto veikloje, įsigijimo vertė</t>
  </si>
  <si>
    <t>1.2.1.</t>
  </si>
  <si>
    <t>Kita reguliuojama veikla</t>
  </si>
  <si>
    <t>1.2.2.</t>
  </si>
  <si>
    <t>Kita nereguliuojama veikla</t>
  </si>
  <si>
    <t>Netiesioginės veiklos turto įsigijimo vertė (pagal Metodikos reikalavimus):</t>
  </si>
  <si>
    <t>Kriterijaus pavadinimas*</t>
  </si>
  <si>
    <t>kriterijus (įrašyti)</t>
  </si>
  <si>
    <t>Reguliuojamam ilgalaikiam turtui priskirta netiesioginės veiklos turto įsigijimo vertė:</t>
  </si>
  <si>
    <t>2.1.3.</t>
  </si>
  <si>
    <t>2.1.4.</t>
  </si>
  <si>
    <t>2.1.5.</t>
  </si>
  <si>
    <t>2.1.6.</t>
  </si>
  <si>
    <t>2.1.7.</t>
  </si>
  <si>
    <t>2.1.8.</t>
  </si>
  <si>
    <t>2.1.9.</t>
  </si>
  <si>
    <t>Nereguliuojamam ilgalaikiam turtui priskirta netiesioginės veiklos turto įsigijimo vertė</t>
  </si>
  <si>
    <t>2.2.2.</t>
  </si>
  <si>
    <t>Bendrosios (administracinės) veiklos turto įsigijimo vertė (pagal Metodikos reikalavimus):</t>
  </si>
  <si>
    <t>Kriterijaus pavadinimas</t>
  </si>
  <si>
    <t xml:space="preserve"> Reguliuojamo ilgalaikio turto, tiesiogiai ir netiesiogiai naudojamo verslo vienetų ir paslaugų veikloje, įsigijimo vertės lyginamasis svoris</t>
  </si>
  <si>
    <t>Reguliuojamam ilgalaikiam turtui priskirta bendrosios (administracinės) veiklos turto įsigijimo vertė:</t>
  </si>
  <si>
    <t>3.1.3.</t>
  </si>
  <si>
    <t>3.1.4.</t>
  </si>
  <si>
    <t>3.1.5.</t>
  </si>
  <si>
    <t>3.1.6.</t>
  </si>
  <si>
    <t>3.1.7.</t>
  </si>
  <si>
    <t>3.1.8.</t>
  </si>
  <si>
    <t>3.1.9.</t>
  </si>
  <si>
    <t>Nereguliuojamam ilgalaikiam turtui priskirta bendrosios (administracinės) veiklos turto įsigijimo vertė</t>
  </si>
  <si>
    <t>3.2.1.</t>
  </si>
  <si>
    <t>3.2.2.</t>
  </si>
  <si>
    <t>Verslo vienetui ir paslaugai priskirta ilgalaikio turto įsigijimo vertė (1+2+3):</t>
  </si>
  <si>
    <t xml:space="preserve">Reguliuojamam ilgalaikiam turtui priskirta ilgalaikio turto įsigijimo vertė                        (1.1 + 2.1 + 3.1 + 4.1): </t>
  </si>
  <si>
    <t>Atsiskaitomųjų apskaitos prietaisų priežiūrors ir vartotojų aptarnavimo veikla</t>
  </si>
  <si>
    <t>4.1.3.</t>
  </si>
  <si>
    <t>4.1.4.</t>
  </si>
  <si>
    <t>4.1.5.</t>
  </si>
  <si>
    <t>4.1.6.</t>
  </si>
  <si>
    <t>4.1.7.</t>
  </si>
  <si>
    <t>4.1.8.</t>
  </si>
  <si>
    <t>4.1.9.</t>
  </si>
  <si>
    <t>Nereguliuojamam ilgalaikiam turtui priskirta ilgalaikio turto įsigijimo vertė                           (1.2 + 2.2 + 3.2 +4.2):</t>
  </si>
  <si>
    <t>4.2.2.</t>
  </si>
  <si>
    <t>Reguliuojamo ilgalaikio turto, faktiškai pradėto eksploatuoti ataskaitiniu laikotarpiu, balansinės vertės paskirstymas verslo vienetams ir paslaugoms</t>
  </si>
  <si>
    <t>Geriamojo vandens tiekimo ir nuotekų tvarkymo bei paviršinių nuotekų tvarkymo paslaugų kainų nustatymo metodikos 9 priedas</t>
  </si>
  <si>
    <t>Ilgalaikio turto, tiesiogiai naudojamo verslo vieneto ir paslaugos veikloje, balansinė vertė:</t>
  </si>
  <si>
    <t>Reguliuojamo ilgalaikio turto, tiesiogiai naudojamo verslo vieneto ir paslaugos veikloje, balansinė vertė (pagal Metodikos reikalavimus):</t>
  </si>
  <si>
    <t>Nereguliuojamo ilgalaikio turto, tiesiogiai naudojamo verslo vieneto veikloje, balansinė vertė</t>
  </si>
  <si>
    <t>Netiesioginės veiklos turto balansinė vertė (pagal Metodikos reikalavimus):</t>
  </si>
  <si>
    <t>Reguliuojamam ilgalaikiam turtui priskirta netiesioginės veiklos turto balansinė vertė:</t>
  </si>
  <si>
    <t>Nereguliuojamam ilgalaikiam turtui priskirta netiesioginės veiklos turto balansinė vertė</t>
  </si>
  <si>
    <t>Bendrosios (administracinės) veiklos turto balansinė vertė (pagal Metodikos reikalavimus):</t>
  </si>
  <si>
    <t xml:space="preserve"> Reguliuojamo ilgalaikio turto, tiesiogiai ir netiesiogiai naudojamo verslo vienetų ir paslaugų veikloje, balansinės vertės lyginamasis svoris</t>
  </si>
  <si>
    <t>Reguliuojamam ilgalaikiam turtui priskirta bendrosios (administracinės) veiklos turto balansinė vertė:</t>
  </si>
  <si>
    <t>Nereguliuojamam ilgalaikiam turtui priskirta bendrosios (administracinės) veiklos turto balansinė vertė</t>
  </si>
  <si>
    <t>Verslo vienetui ir paslaugai priskirta ilgalaikio turto balansinė vertė (1+2+3):</t>
  </si>
  <si>
    <t xml:space="preserve">Reguliuojamam ilgalaikiam turtui priskirta ilgalaikio turto balansinė vertė                        (1.1 + 2.1 + 3.1 + 4.1): </t>
  </si>
  <si>
    <t>Nereguliuojamam ilgalaikiam turtui priskirta ilgalaikio turto balansinė vertė                           (1.2 + 2.2 + 3.2 +4.2):</t>
  </si>
  <si>
    <t>Ataskaitinio laikotarpio personalo duomenys</t>
  </si>
  <si>
    <t>Geriamojo vandens tiekimo ir nuotekų tvarkymo bei paviršinių nuotekų tvarkymo paslaugų kainų nustatymo metodikos 10 priedas</t>
  </si>
  <si>
    <t>DARBUOTOJŲ   DUOMENYS</t>
  </si>
  <si>
    <t xml:space="preserve">DARBUOTOJŲ SKAIČIUS ĮMONĖJE IŠ VISO </t>
  </si>
  <si>
    <t xml:space="preserve">Darbuotojų skaičius kitoje reguliuojamoje ir nereguliuojamoje veikloje </t>
  </si>
  <si>
    <t>Darbuotojų, vykdančių turto atnaujinimo darbus, skaičius</t>
  </si>
  <si>
    <t xml:space="preserve">Darbuotojų skaičius tiesioginėje reguliuojamoje veikloje </t>
  </si>
  <si>
    <t>iš šio skaičiaus:                     vandens gavybos veikloje</t>
  </si>
  <si>
    <t>vandens ruošyklose</t>
  </si>
  <si>
    <t>vandens pristatymo veikloje</t>
  </si>
  <si>
    <t>1.3.1.</t>
  </si>
  <si>
    <t>iš jų:                           pagrindinių darbuotojų skaičius</t>
  </si>
  <si>
    <t>1.3.2.</t>
  </si>
  <si>
    <t xml:space="preserve">                                        vandenvežių vairuotojai</t>
  </si>
  <si>
    <t>1.3.3.</t>
  </si>
  <si>
    <t>avarinės tarnybos darbuotojai</t>
  </si>
  <si>
    <t>geriamojo vandens laboratorijos darbuotojai</t>
  </si>
  <si>
    <t>nuotekų laboratorijos darbuotojai</t>
  </si>
  <si>
    <t xml:space="preserve">nuotekų surinkimo veikloje </t>
  </si>
  <si>
    <t>1.6.1.</t>
  </si>
  <si>
    <t>1.6.2.</t>
  </si>
  <si>
    <t xml:space="preserve">                                       asenizacijos transporto priemonių vairuotojai</t>
  </si>
  <si>
    <t>1.6.3.</t>
  </si>
  <si>
    <t>1.7.</t>
  </si>
  <si>
    <t>1.7.1.</t>
  </si>
  <si>
    <t xml:space="preserve">                                      infiltraciniuose laukuose</t>
  </si>
  <si>
    <t>1.7.2.</t>
  </si>
  <si>
    <t xml:space="preserve">                               mechaninio nuotekų valymo valyklose</t>
  </si>
  <si>
    <t>1.7.3.</t>
  </si>
  <si>
    <t>biologinio su mechaniniu nuotekų valymo valyklose</t>
  </si>
  <si>
    <t>1.7.4.</t>
  </si>
  <si>
    <t>denitrifikacinio su biologiniu ir mechaniniu nuotekų valymo valyklose</t>
  </si>
  <si>
    <t>1.8.</t>
  </si>
  <si>
    <t>nuotekų dumblo apdorojimo veikloje</t>
  </si>
  <si>
    <t>1.8.1.</t>
  </si>
  <si>
    <t xml:space="preserve">                               darbuotojai pirminio nuotekų dumblo apdorojime</t>
  </si>
  <si>
    <t>1.8.1.1.</t>
  </si>
  <si>
    <t>iš jų:                  aikštelių tvarkytojai</t>
  </si>
  <si>
    <t>1.8.2.</t>
  </si>
  <si>
    <t>darbuotojai nuotekų dumblo apdorojimo veikloje iki anaerobinio apdorojimo</t>
  </si>
  <si>
    <t>1.8.3.</t>
  </si>
  <si>
    <t>darbuotojai nuotekų dumblo kompostavimo veikloje</t>
  </si>
  <si>
    <t>1.8.4.</t>
  </si>
  <si>
    <t>darbuotojai nuotekų dumblo galutinio (briketų, granulių gamyba) apdorojimo veikloje</t>
  </si>
  <si>
    <t>1.8.5.</t>
  </si>
  <si>
    <t>dumblavežių ir kitų spec. dumblo tvarkymo priemonių vairuotojai</t>
  </si>
  <si>
    <t>1.9.</t>
  </si>
  <si>
    <t>paviršinių nuotekų tvarkymo veikloje</t>
  </si>
  <si>
    <t>1.10.</t>
  </si>
  <si>
    <t xml:space="preserve">Netiesioginėje veikloje dirbančiųjų skaičius </t>
  </si>
  <si>
    <t>iš jų:                                         transporto tarnyboje</t>
  </si>
  <si>
    <t>energetiko tarnyboje</t>
  </si>
  <si>
    <t xml:space="preserve"> mechaniko, remonto tarnybose</t>
  </si>
  <si>
    <t>kitose tarnybose</t>
  </si>
  <si>
    <t>Administracijos darbuotojų skaičius</t>
  </si>
  <si>
    <t xml:space="preserve">Atsiskaitomųjų apskaitos prietaisų priežiūros ir vartotojų aptarnavimo veikloje dirbančiųjų skaičius </t>
  </si>
  <si>
    <t>iš jų: apskaitos prietaisų priežiūros darbuotojai (įrengiantys, remontuojantys, keičiantys, atliekantys metrologinę patikrą, tikrinantys rodmenis)</t>
  </si>
  <si>
    <t>Ataskaitinio laikotarpio netiesioginių sąnaudų paskirstymas verslo vienetams ir paslaugoms</t>
  </si>
  <si>
    <t>Geriamojo vandens tiekimo ir nuotekų tvarkymo bei paviršinių nuotekų tvarkymo paslaugų kainų nustatymo metodikos 12 priedas</t>
  </si>
  <si>
    <t>VISO (6+7+8+9+10+11+12+13+14+15+16)</t>
  </si>
  <si>
    <t>VISOS VANDENTVARKOS SĄNAUDOS  (6+7+8+9+10+11+12+13+14)</t>
  </si>
  <si>
    <t xml:space="preserve">Reguliuojamos veiklos verslo vienetai ir paslaugos </t>
  </si>
  <si>
    <t>IV. Kitos reguliuojamos veiklos verslo vienetas</t>
  </si>
  <si>
    <t>V. Kitos veiklos (nereguliuojamos veiklos) verslo vienetas</t>
  </si>
  <si>
    <t>I. 
Apskaitos veikla</t>
  </si>
  <si>
    <t xml:space="preserve">II. 
Geriamojo vandens tiekimas, iš šio skaičiaus: </t>
  </si>
  <si>
    <t xml:space="preserve">III. 
Nuotekų tvarkymas, iš šio skaičiaus: </t>
  </si>
  <si>
    <t xml:space="preserve">II.1. 
gavyba </t>
  </si>
  <si>
    <t>II.2. 
ruošimas</t>
  </si>
  <si>
    <t>II.3. 
pristatymas</t>
  </si>
  <si>
    <t>III.1. 
surinkimas</t>
  </si>
  <si>
    <t>III.2. 
valymas</t>
  </si>
  <si>
    <t>III.3. 
nuotekų dumblo tvarkymas</t>
  </si>
  <si>
    <t>III.4. paviršinių nuotekų tvarkymas, jei yra atskirtas paviršinių nuotekų tvarkymo turtas</t>
  </si>
  <si>
    <t>III.5. nuotekų transportavimas asenizacijos transporto priemonėmis</t>
  </si>
  <si>
    <t>Netiesioginių veiklos sąnaudų dalis, tenkanti verslo vienetams ir paslaugoms:</t>
  </si>
  <si>
    <t>4 priedo 2 eilutė</t>
  </si>
  <si>
    <t>Ilgalaikio turto nusidėvėjimas (pagal Metodikos reikalavimus)</t>
  </si>
  <si>
    <t>Einamasis remontas ir eksploatacinės medžiagos</t>
  </si>
  <si>
    <t>Aptarnavimas:</t>
  </si>
  <si>
    <t xml:space="preserve">               remonto darbai pagal sutartis</t>
  </si>
  <si>
    <t xml:space="preserve">               transporto paslaugos pagal sutartis</t>
  </si>
  <si>
    <t xml:space="preserve">               turto nuoma</t>
  </si>
  <si>
    <t>1.3.4.</t>
  </si>
  <si>
    <t xml:space="preserve">               draudimo paslaugos</t>
  </si>
  <si>
    <t>1.3.5.</t>
  </si>
  <si>
    <t xml:space="preserve">               kitos paslaugos</t>
  </si>
  <si>
    <t>Elektros energija</t>
  </si>
  <si>
    <t>Kuras</t>
  </si>
  <si>
    <t>Šilumos energija</t>
  </si>
  <si>
    <t>Darbo užmokestis</t>
  </si>
  <si>
    <t>Atskaitymai socialiniam draudimui</t>
  </si>
  <si>
    <t>Įmokos į garantinį fondą</t>
  </si>
  <si>
    <t>Mokesčiai:</t>
  </si>
  <si>
    <t>1.10.1.</t>
  </si>
  <si>
    <t xml:space="preserve">               nekilnojamo turto mokesčai</t>
  </si>
  <si>
    <t>1.10.2.</t>
  </si>
  <si>
    <t xml:space="preserve">               žemės nuomos mokesčiai</t>
  </si>
  <si>
    <t>1.10.3.</t>
  </si>
  <si>
    <t xml:space="preserve">               kiti mokesčiai</t>
  </si>
  <si>
    <t>1.11.</t>
  </si>
  <si>
    <t>Kitos:</t>
  </si>
  <si>
    <t>1.11.1.</t>
  </si>
  <si>
    <t xml:space="preserve">           personalo mokymo (atestavimo), komandiruočių</t>
  </si>
  <si>
    <t>1.11.2.</t>
  </si>
  <si>
    <t xml:space="preserve">           darbo saugos priemonės, sveikatos patikrinimų</t>
  </si>
  <si>
    <t>1.11.3.</t>
  </si>
  <si>
    <t xml:space="preserve">               kanceliarinės, pašto</t>
  </si>
  <si>
    <t>1.11.4.</t>
  </si>
  <si>
    <t xml:space="preserve">               kitos </t>
  </si>
  <si>
    <t xml:space="preserve">Netiesioginių sąnaudų paskirstymo kriterijaus1 (įrašyti) lyginamasis svoris: </t>
  </si>
  <si>
    <t>1.1 punktui (pagal tiesiogines sąnaudas tenkančias verslo vienetui)</t>
  </si>
  <si>
    <t>proc.</t>
  </si>
  <si>
    <t>1.2 punktui (pagal tiesiogines sąnaudas tenkančias verslo vienetui)</t>
  </si>
  <si>
    <t>1.3.1 punktui (pagal tiesiogines sąnaudas tenkančias verslo vienetui)</t>
  </si>
  <si>
    <t>1.3.2 punktui (pagal tiesiogines sąnaudas tenkančias verslo vienetui)</t>
  </si>
  <si>
    <t>1.3.3 punktui</t>
  </si>
  <si>
    <t>2.6.</t>
  </si>
  <si>
    <t>1.3.4 punktui (pagal tiesiogines sąnaudas tenkančias verslo vienetui)</t>
  </si>
  <si>
    <t>2.7.</t>
  </si>
  <si>
    <t>1.3.5 punktui (pagal tiesiogines sąnaudas tenkančias verslo vienetui)</t>
  </si>
  <si>
    <t>2.8.</t>
  </si>
  <si>
    <t>1.4 punktui</t>
  </si>
  <si>
    <t>2.9.</t>
  </si>
  <si>
    <t>1.5 punktui (pagal tiesiogines sąnaudas tenkančias verslo vienetui)</t>
  </si>
  <si>
    <t>2.10.</t>
  </si>
  <si>
    <t>1.6 punktui</t>
  </si>
  <si>
    <t>2.11.</t>
  </si>
  <si>
    <t>1.7 punktui (pagal tiesiogines sąnaudas tenkančias verslo vienetui)</t>
  </si>
  <si>
    <t>2.12.</t>
  </si>
  <si>
    <t>1.8 punktui (pagal tiesiogines sąnaudas tenkančias verslo vienetui)</t>
  </si>
  <si>
    <t>2.13.</t>
  </si>
  <si>
    <t>1.9 punktui (pagal tiesiogines sąnaudas tenkančias verslo vienetui)</t>
  </si>
  <si>
    <t>2.14.</t>
  </si>
  <si>
    <t>1.10.1 punktui</t>
  </si>
  <si>
    <t>2.15.</t>
  </si>
  <si>
    <t>1.10.2 punktui</t>
  </si>
  <si>
    <t>2.16.</t>
  </si>
  <si>
    <t>1.10.3 punktui (pagal tiesiogines sąnaudas tenkančias verslo vienetui)</t>
  </si>
  <si>
    <t>2.17.</t>
  </si>
  <si>
    <t>1.11.1 punktui</t>
  </si>
  <si>
    <t>2.18.</t>
  </si>
  <si>
    <t>1.11.2 punktui</t>
  </si>
  <si>
    <t>2.19.</t>
  </si>
  <si>
    <t>1.11.3 punktui</t>
  </si>
  <si>
    <t>2.20.</t>
  </si>
  <si>
    <t>1.11.4 punktui (pagal tiesiogines sąnaudas tenkančias verslo vienetui)</t>
  </si>
  <si>
    <t>1 prie kriterijau įrašyti kokios sąnaudos skirstomos pagal atitinkamą kriterijų</t>
  </si>
  <si>
    <t>Ataskaitinio laikotarpio bendrųjų (administracinių) sąnaudų paskirstymas verslo vienetams ir paslaugoms</t>
  </si>
  <si>
    <t>Geriamojo vandens tiekimo ir nuotekų tvarkymo bei paviršinių nuotekų tvarkymo paslaugų kainų nustatymo metodikos 13 priedas</t>
  </si>
  <si>
    <t>Reguliuojamos veiklos verslo vienetai ir paslaugos</t>
  </si>
  <si>
    <t xml:space="preserve">I. 
Apskaitos veikla </t>
  </si>
  <si>
    <t xml:space="preserve">II. Geriamojo vandens tiekimas, iš šio skaičiaus: </t>
  </si>
  <si>
    <t xml:space="preserve">III. Nuotekų tvarkymas, iš šio skaičiaus: </t>
  </si>
  <si>
    <t xml:space="preserve">II.1. gavyba </t>
  </si>
  <si>
    <t>II.2. ruošimas</t>
  </si>
  <si>
    <t>II.3. pristatymas</t>
  </si>
  <si>
    <t>III.4. Paviršinių nuotekų tvarkymas, jei yra atskirtas paviršinių nuotekų tvarkymo turtas</t>
  </si>
  <si>
    <t>III.5. Nuotekų transportavimas asenizacijos transporto priemonėmis</t>
  </si>
  <si>
    <t xml:space="preserve">Bendrosios (administracinės) veiklos sąnaudos: </t>
  </si>
  <si>
    <t>4 priedo 5 eilutė</t>
  </si>
  <si>
    <t>Aptarnavimo paslaugos pagal sutartis:</t>
  </si>
  <si>
    <t xml:space="preserve">               remonto darbai pagal sutartis </t>
  </si>
  <si>
    <t xml:space="preserve">               transporto paslaugos pagal sutartis </t>
  </si>
  <si>
    <t xml:space="preserve">               bankų paslaugos</t>
  </si>
  <si>
    <t>1.3.6.</t>
  </si>
  <si>
    <t xml:space="preserve">               telekomunikacijos paslaugos</t>
  </si>
  <si>
    <t>1.3.7.</t>
  </si>
  <si>
    <t xml:space="preserve">                teisinės ir konsultacinės paslaugos</t>
  </si>
  <si>
    <t>1.3.8.</t>
  </si>
  <si>
    <t xml:space="preserve">               gyventojų įmokų administravimas</t>
  </si>
  <si>
    <t>1.3.9.</t>
  </si>
  <si>
    <t xml:space="preserve">Darbo užmokestis </t>
  </si>
  <si>
    <t xml:space="preserve">Įmokos į garantinį fondą </t>
  </si>
  <si>
    <t xml:space="preserve">               žemės nuomos mokestis </t>
  </si>
  <si>
    <t xml:space="preserve">               nekilnojamo turto mokestis</t>
  </si>
  <si>
    <t xml:space="preserve">                personalo mokymas (atestavimas), komandiruotės </t>
  </si>
  <si>
    <t xml:space="preserve">               darbo saugos priemonės, sveikatos patikrinimai</t>
  </si>
  <si>
    <t xml:space="preserve">                kanceliarinės, pašto</t>
  </si>
  <si>
    <t xml:space="preserve">                rinkodara, reklama, monitoringas, informavimas</t>
  </si>
  <si>
    <t>1.11.5.</t>
  </si>
  <si>
    <t xml:space="preserve">               kitos (viešųjų ryšių, komunikacijų tyrimų, reprezentacijos)</t>
  </si>
  <si>
    <t>Tiesioginių ir netiesioginių verslo vienetų ir paslaugų sąnaudų lyginamasis svoris</t>
  </si>
  <si>
    <t>4 priedo 4 eilutė</t>
  </si>
  <si>
    <t>Ataskaitinio laikotarpio verslo vienetų ir paslaugų sąnaudos</t>
  </si>
  <si>
    <t>Geriamojo vandens tiekimo ir nuotekų tvarkymo bei paviršinių nuotekų tvarkymo paslaugų kainų nustatymo metodikos 14 priedas</t>
  </si>
  <si>
    <t xml:space="preserve">  SĄNAUDŲ STRAIPSNIAI</t>
  </si>
  <si>
    <t>Paaaiškinimai</t>
  </si>
  <si>
    <t>V A N D E N T V A R K O S   Ū K I O   S Ą N A U D O S</t>
  </si>
  <si>
    <t>II</t>
  </si>
  <si>
    <t>TIESIOGINĖS VEIKLOS SĄNAUDOS</t>
  </si>
  <si>
    <t>3 priedo II.1 eilutė</t>
  </si>
  <si>
    <t>iš šio skaičiaus:    GERIAMOJO VANDENS GAVYBOS SĄNAUDOS</t>
  </si>
  <si>
    <t>A1+B1+C1+E1+F1+H1+I1+J1+K1+L1</t>
  </si>
  <si>
    <t xml:space="preserve">        GERIAMOJO VANDENS RUOŠIMO SĄNAUDOS</t>
  </si>
  <si>
    <t>A2+B2+C2+D2+E2+F2+H2+I2+J2+K2+L2</t>
  </si>
  <si>
    <t>GERIAMO VANDENS PRISTATYMO SĄNAUDOS</t>
  </si>
  <si>
    <t>A3+B3+C3+E3+F3+G3+H3+I3+J3+K3+L3</t>
  </si>
  <si>
    <t>NUOTEKŲ SURINKIMO SĄNAUDOS</t>
  </si>
  <si>
    <t>A4+B4+C4+E4+F4+H4+I4+J4+K4+L4</t>
  </si>
  <si>
    <t>NUOTEKŲ VALYMO SĄNAUDOS</t>
  </si>
  <si>
    <t>A5+B5+C5+D5+E5+F5+G5+H5+I5+J5+K5+L5</t>
  </si>
  <si>
    <t>NUOTEKŲ DUMBLO TVARKYMO SĄNAUDOS</t>
  </si>
  <si>
    <t>A6+B6+C6+D6+E6+F6+H6+I6+J6+K6+L6</t>
  </si>
  <si>
    <t>PAVIRŠINIŲ NUOTEKŲ TVARKYMO SĄNAUDOS</t>
  </si>
  <si>
    <t>A7+B7+C7+D7+E7+F7+G7+H7+I7+J7+K7+L7</t>
  </si>
  <si>
    <t>ATSISKAITOMŲJŲ APSKAITOS PRIETAISŲ PRIEŽIŪROS IR VARTOTOJŲ APTARNAVIMO VEIKLOS SĄNAUDOS</t>
  </si>
  <si>
    <t>A8+B8+C8+E8+F8+H8+I8+J8+K8+L8</t>
  </si>
  <si>
    <t>NUOTEKŲ TRANSPORTAVIMO ASENIZACIJOS TRANSPORTO PRIEMONĖMIS SĄNAUDOS</t>
  </si>
  <si>
    <t>A9+B9+C9+E9+F9+H9+I9+J9+K9+L9</t>
  </si>
  <si>
    <t>NETIESIOGINĖS VEIKLOS SĄNAUDOS</t>
  </si>
  <si>
    <t>3 priedo II.2 eilutė  A10+B10+C10+E10+F10+H10+I10+K10</t>
  </si>
  <si>
    <t>BENDROSIOS (ADMINISTRACINĖS) SĄNAUDOS</t>
  </si>
  <si>
    <t>3 priedo IV eilutė     A11+B11+C11+E11+F11+H11+I11+K11+L11</t>
  </si>
  <si>
    <t xml:space="preserve"> NEPASKIRSTYTINOS SĄNAUDOS</t>
  </si>
  <si>
    <t>I.1 - I.20</t>
  </si>
  <si>
    <t>Abejotinų ir beviltiškų skolų sąnaudos</t>
  </si>
  <si>
    <t>Baudų ir delspinigių sąnaudos</t>
  </si>
  <si>
    <t>Paramos, labdaros, vartotojų švietimo sąnaudos</t>
  </si>
  <si>
    <t>Tantjemų išmokos</t>
  </si>
  <si>
    <t>Narystės, stojamųjų įmokų sąnaudos</t>
  </si>
  <si>
    <t>Komandiruočių, personalo vystymo, reprezentacijos, reklamos, viešųjų ryšių, rinkodaros, komunikacijų tyrimų, nuotolinių kanalų populiarinimo, įvairių monitoringų sąnaudos, išskyrus tos, kurios būtinos reguliuojamai veiklai vykdyti</t>
  </si>
  <si>
    <t>Išmokos pagal kolektyvinę sutartį</t>
  </si>
  <si>
    <t>Mokymų dalyvių maitinimo, konkursų, parodų, įvairių renginių organizavimo, dovanų pirkimo, žalos atlyginimo,vartotojų patirtų nuostolių atlyginimo, pelno mokesčio nuo dividentų, sporto salių ir kaimo turizmo teikiamų paslaugų įsigijimo sąnaudos</t>
  </si>
  <si>
    <t>I.9.</t>
  </si>
  <si>
    <t>Sąnaudos, susijusios su įmonės įvaizdžio kūrimo tikslais, salių nuomos, svečių maitinimo ir kitos panašaus pobūdžio sąnaudos</t>
  </si>
  <si>
    <t>I.10.</t>
  </si>
  <si>
    <t>Nenaudojamo, likviduoto, nurašyto, esančio atsargose ilgalaikio turto nusidėvėjimo ir palaikymo, išnuomoto ar panaudos teisėmis perduoto turto nusidėvėjimo sąnaudos</t>
  </si>
  <si>
    <t>I.11.</t>
  </si>
  <si>
    <t>Nebaigtos statybos ilgalaikio turto sąnaudos</t>
  </si>
  <si>
    <t>I.12.</t>
  </si>
  <si>
    <t>Nusidėvėjimo (amortizacijos) sąnaudų dalis, priskaičiuojama nuo ilgalaikio turto vienetų vertės pokyčio, susijusio su perkainojimo veikla</t>
  </si>
  <si>
    <t>I.13.</t>
  </si>
  <si>
    <t>Nusidėvėjimo (amortizacijos) sąnaudos nuo plėtros darbų, iki ilgalaikio turto vienetų, kurių formavimui buvo atliekami plėtros darbai, eksploatacijos pradžios</t>
  </si>
  <si>
    <t>I.14.</t>
  </si>
  <si>
    <t>Nusidėvėjimo (amortizacijos) sąnaudos nuo prestižo, investicinio turto, finansinio turto</t>
  </si>
  <si>
    <t>I.15.</t>
  </si>
  <si>
    <t>Nusidėvėjimo sąnaudų skirtumas (perskaičiuotų pagal Metodikos reikalavimus ir finansinėje apskaitoje suskaičiuotų)</t>
  </si>
  <si>
    <t>I.16.</t>
  </si>
  <si>
    <t>Palūkanų sąnaudos</t>
  </si>
  <si>
    <t>I.16.1.</t>
  </si>
  <si>
    <t>iš šio skaičiaus:          geriamojo vandens gavybos sąnaudose</t>
  </si>
  <si>
    <t>I.16.2.</t>
  </si>
  <si>
    <t>geriamojo vandens ruošimo sąnaudose</t>
  </si>
  <si>
    <t>I.16.3.</t>
  </si>
  <si>
    <t xml:space="preserve">        geriamojo vandens tiekimo sąnaudose</t>
  </si>
  <si>
    <t>I.16.4.</t>
  </si>
  <si>
    <t xml:space="preserve">        nuotekų surinkimo sąnaudose </t>
  </si>
  <si>
    <t>I.16.5.</t>
  </si>
  <si>
    <t xml:space="preserve">        nuotekų valymo sąnaudose </t>
  </si>
  <si>
    <t>I.16.6.</t>
  </si>
  <si>
    <t>nuotekų dumblo tvarkymo sąnaudose</t>
  </si>
  <si>
    <t>I.16.7.</t>
  </si>
  <si>
    <t>atsiskaitomųjų apskaitos prietaisų priežiūros ir vartotojų aptarnavimo veiklos sąnaudose</t>
  </si>
  <si>
    <t>I.16.8.</t>
  </si>
  <si>
    <t>bendrosiose (administracinėse) ir netiesioginėse sąnaudose</t>
  </si>
  <si>
    <t>I.17.</t>
  </si>
  <si>
    <t>Kitos reguliuojamos veiklos, kitos nereguliuojamos veiklos tiesioginės sąnaudos</t>
  </si>
  <si>
    <t>4 priedo 1 eilutės 15 ir 16 stulpeliai arba                            3 priedo VI.2.1 ir VII.2.1 eilutės</t>
  </si>
  <si>
    <t>I.18.</t>
  </si>
  <si>
    <t>Kitos reguliuojamos veiklos, kitos nereguliuojamos veiklos netiesioginės ir administracinės sąnaudos</t>
  </si>
  <si>
    <t>4 priedo 2 ir 5 eilučių 15 ir 16 stulpeliai arba 3 priedo VI.2.2, VI.2.3, VII.2.2 ir VII.2.3 eilutės</t>
  </si>
  <si>
    <t>I.19.</t>
  </si>
  <si>
    <t>Kitos finansinės-investicinės veiklos sąnaudos</t>
  </si>
  <si>
    <t>I.20.</t>
  </si>
  <si>
    <t>Atidėjiniai ir kitos nepaskirstytinos sąnaudos</t>
  </si>
  <si>
    <t>I.21.</t>
  </si>
  <si>
    <t>Nusidėvėjimo (amortizacijos) sąnaudų dalis, priskaičiuojama nuo ilgalaikio turto vienetų vertės, sukurtos už Europos Sąjungos struktūrinių fondų lėšas, taip pat sukurtos už dotacijų, subsidijų lėšas</t>
  </si>
  <si>
    <t xml:space="preserve">II. </t>
  </si>
  <si>
    <t>VANDENTVARKOS ŪKIO SĄNAUDOS</t>
  </si>
  <si>
    <t>TURTO SĄNAUDOS</t>
  </si>
  <si>
    <t>A1</t>
  </si>
  <si>
    <t>iš šio skaičiaus:   GERIAMOJO VANDENS GAVYBOS SĄNAUDOS</t>
  </si>
  <si>
    <t>A1.1+A2.1+A3.1+A4.1</t>
  </si>
  <si>
    <t>A2</t>
  </si>
  <si>
    <t>A1.2+A2.2+A3.2+A4.2</t>
  </si>
  <si>
    <t>A3</t>
  </si>
  <si>
    <t>GERIAMOJO VANDENS PRISTATYMO SĄNAUDOS</t>
  </si>
  <si>
    <t>A1.3+A2.3+A3.3+A4.3</t>
  </si>
  <si>
    <t>A4</t>
  </si>
  <si>
    <t>A1.4+A2.4+A3.4+A4.4</t>
  </si>
  <si>
    <t>A5</t>
  </si>
  <si>
    <t>A1.5+A2.5+A3.5+A4.5</t>
  </si>
  <si>
    <t>A6</t>
  </si>
  <si>
    <t>A1.6+A2.6+A3.6+A4.6</t>
  </si>
  <si>
    <t>A7</t>
  </si>
  <si>
    <t>A1.7+A2.7+A3.7+A4.7</t>
  </si>
  <si>
    <t>A8</t>
  </si>
  <si>
    <t>A1.8+A2.8+A3.8+A4.8</t>
  </si>
  <si>
    <t>A9</t>
  </si>
  <si>
    <t>A1.9+A2.9+A3.9+A4.9</t>
  </si>
  <si>
    <t>A10</t>
  </si>
  <si>
    <t>NETIESIOGINĖS SĄNAUDOS</t>
  </si>
  <si>
    <t>A1.10+A2.10+A3.10+A4.10</t>
  </si>
  <si>
    <t>A11</t>
  </si>
  <si>
    <t>BENDROSIOS (ADMINISTRACINĖS) VEIKLOS SĄNAUDOS</t>
  </si>
  <si>
    <t>A1.11+A2.11+A3.11+A4.11</t>
  </si>
  <si>
    <t>ILGALAIKIO TURTO NUSIDĖVĖJIMO SĄNAUDOS (pagal Metodikos reikalavimus)</t>
  </si>
  <si>
    <t xml:space="preserve"> geriamojo vandens ruošimo sąnaudose</t>
  </si>
  <si>
    <t xml:space="preserve">        geriamojo vandens pristatymo sąnaudose </t>
  </si>
  <si>
    <t xml:space="preserve">        nuotekų surinkimo sąnaudose</t>
  </si>
  <si>
    <t xml:space="preserve">        nuotekų valymo sąnaudose</t>
  </si>
  <si>
    <t>paviršinių nuotekų tvarkymo sąnaudose</t>
  </si>
  <si>
    <t>nuotekų transportavimo asenizacijos transporto priemonėmis sąnaudose</t>
  </si>
  <si>
    <t xml:space="preserve">        netiesioginėse sąnaudose</t>
  </si>
  <si>
    <t>12 priedo 1.1 eilutės 5 stulpelis</t>
  </si>
  <si>
    <t xml:space="preserve">        bendrosiose (administracinėse) sąnaudose</t>
  </si>
  <si>
    <t>13 priedo 1.1 eilutės 5 stulpelis</t>
  </si>
  <si>
    <t>EINAMOJO REMONTO IR EKSPLOATACINIŲ MEDŽIAGŲ SĄNAUDOS</t>
  </si>
  <si>
    <t>12 priedo 1.2 eilutės 5 stulpelis</t>
  </si>
  <si>
    <t>13 priedo 1.2 eilutės 5 stulpelis</t>
  </si>
  <si>
    <t>APTARNAVIMO (REMONTO DARBAI PAGAL SUTARTIS) SĄNAUDOS</t>
  </si>
  <si>
    <t>3.5.</t>
  </si>
  <si>
    <t>3.6.</t>
  </si>
  <si>
    <t>3.7.</t>
  </si>
  <si>
    <t>3.8.</t>
  </si>
  <si>
    <t>3.9.</t>
  </si>
  <si>
    <t>3.10.</t>
  </si>
  <si>
    <t>12 priedo 1.3.1 eilutės 5 stulpelis</t>
  </si>
  <si>
    <t>3.11.</t>
  </si>
  <si>
    <t>13 priedo 1.3.1 eilutės 5 stulpelis</t>
  </si>
  <si>
    <t>VANDENTVARKOS TURTO NUOMOS PASLAUGŲ SĄNAUDOS</t>
  </si>
  <si>
    <t>4.6.</t>
  </si>
  <si>
    <t>4.7.</t>
  </si>
  <si>
    <t>4.8.</t>
  </si>
  <si>
    <t>4.9.</t>
  </si>
  <si>
    <t>4.10.</t>
  </si>
  <si>
    <t>12 priedo 1.3.3 eilutės 5 stulpelis</t>
  </si>
  <si>
    <t>4.11.</t>
  </si>
  <si>
    <t>13 priedo 1.3.3 eilutės 5 stulpelis</t>
  </si>
  <si>
    <t>DARBO SĄNAUDOS</t>
  </si>
  <si>
    <t>B1</t>
  </si>
  <si>
    <t>B1.1+B2.1+B3.1+B4.1+B5.1</t>
  </si>
  <si>
    <t>B2</t>
  </si>
  <si>
    <t>B1.2+B2.2+B3.2+B4.2+B5.2</t>
  </si>
  <si>
    <t>B3</t>
  </si>
  <si>
    <t>B1.3+B2.3+B3.3+B4.3+B5.3</t>
  </si>
  <si>
    <t>B4</t>
  </si>
  <si>
    <t>B1.4+B2.4+B3.4+B4.4+B5.4</t>
  </si>
  <si>
    <t>B5</t>
  </si>
  <si>
    <t>B1.5+B2.5+B3.5+B4.5+B5.5</t>
  </si>
  <si>
    <t>B6</t>
  </si>
  <si>
    <t>B1.6+B2.6+B3.6+B4.6+B5.6</t>
  </si>
  <si>
    <t>B7</t>
  </si>
  <si>
    <t>B1.7+B2.7+B3.7+B4.7+B5.7</t>
  </si>
  <si>
    <t>B8</t>
  </si>
  <si>
    <t>B1.8+B2.8+B3.8+B4.8+B5.8</t>
  </si>
  <si>
    <t>B9</t>
  </si>
  <si>
    <t>B1.9+B2.9+B3.9+B4.9+B5.9</t>
  </si>
  <si>
    <t>B10</t>
  </si>
  <si>
    <t>B1.10+B2.10+B3.10+B4.10+B5.10</t>
  </si>
  <si>
    <t>B11</t>
  </si>
  <si>
    <t>B1.11+B2.11+B3.11+B4.11+B5.11</t>
  </si>
  <si>
    <t>DARBO APMOKĖJIMO SĄNAUDOS</t>
  </si>
  <si>
    <t>12 priedo 1.7 eilutės 5 stulpelis</t>
  </si>
  <si>
    <t>13 priedo 1.7 eilutės 5 stulpelis</t>
  </si>
  <si>
    <t>ATSKAITYMAI SOCIALINIAM DRAUDIMUI</t>
  </si>
  <si>
    <t>12 priedo 1.8 eilutės 5 stulpelis</t>
  </si>
  <si>
    <t>13 priedo 1.8 eilutės 5 stulpelis</t>
  </si>
  <si>
    <t>ĮMOKOS Į GARANTINĮ FONDĄ</t>
  </si>
  <si>
    <t>12 priedo 1.9 eilutės 5 stulpelis</t>
  </si>
  <si>
    <t>13 priedo 1.9 eilutės 5 stulpelis</t>
  </si>
  <si>
    <t>ŠILUMOS  ENERGIJOS SĄNAUDOS</t>
  </si>
  <si>
    <t>12 priedo 1.6 eilutės 5 stulpelis</t>
  </si>
  <si>
    <t>13 priedo 1.6 eilutės 5 stulpelis</t>
  </si>
  <si>
    <t>KITOS DARBO (mokymo, saugos) SĄNAUDOS</t>
  </si>
  <si>
    <t>5.6.</t>
  </si>
  <si>
    <t>5.7.</t>
  </si>
  <si>
    <t>5.8.</t>
  </si>
  <si>
    <t>5.9.</t>
  </si>
  <si>
    <t>5.10.</t>
  </si>
  <si>
    <t>12 priedo 1.10.1-1.10.2 eilučių 5 stulpelis</t>
  </si>
  <si>
    <t>5.11.</t>
  </si>
  <si>
    <t>13 priedo 1.11.1-1.11.2 eilučių 5 stulpelis</t>
  </si>
  <si>
    <t>ELEKTROS ENERGIJOS SĄNAUDOS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</si>
  <si>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</si>
  <si>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</si>
  <si>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</si>
  <si>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</si>
  <si>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</si>
  <si>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</si>
  <si>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</si>
  <si>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</si>
  <si>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</si>
  <si>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</si>
  <si>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12 priedo 1.4 eilutės 5 stulpelis</t>
  </si>
  <si>
    <t>C11</t>
  </si>
  <si>
    <t>13 priedo 1.4 eilutės 5 stulpelis</t>
  </si>
  <si>
    <t>TECHNOLOGINIŲ MEDŽIAGŲ SĄNAUDOS</t>
  </si>
  <si>
    <t>D2</t>
  </si>
  <si>
    <t>iš šio skaičiaus:               geriamojo vandens ruošimo sąnaudose</t>
  </si>
  <si>
    <t>D5</t>
  </si>
  <si>
    <t>D6</t>
  </si>
  <si>
    <t>D6.1.</t>
  </si>
  <si>
    <t>iš šio skaičiaus:              technologinis kuras</t>
  </si>
  <si>
    <t>D7</t>
  </si>
  <si>
    <t>KURO SĄNAUDOS</t>
  </si>
  <si>
    <t>E1</t>
  </si>
  <si>
    <t>iš šio skaičiaus:              geriamojo vandens gavybos sąnaudose</t>
  </si>
  <si>
    <t>E2</t>
  </si>
  <si>
    <t>E3</t>
  </si>
  <si>
    <t xml:space="preserve">     geriamojo vandens pristatymo sąnaudose</t>
  </si>
  <si>
    <t>E4</t>
  </si>
  <si>
    <t>E5</t>
  </si>
  <si>
    <t>E6</t>
  </si>
  <si>
    <t>E7</t>
  </si>
  <si>
    <t>E8</t>
  </si>
  <si>
    <t>E9</t>
  </si>
  <si>
    <t>E10</t>
  </si>
  <si>
    <t>12 priedo 1.5 eilutės 5 stulpelis</t>
  </si>
  <si>
    <t>E11</t>
  </si>
  <si>
    <t>13 priedo 1.5 eilutės 5 stulpelis</t>
  </si>
  <si>
    <t>TRANSPORTO PASLAUGOS</t>
  </si>
  <si>
    <t>F1</t>
  </si>
  <si>
    <t>iš šio skaičiaus:               geriamojo vandens gavybos sąnaudose</t>
  </si>
  <si>
    <t>F2</t>
  </si>
  <si>
    <t>F3</t>
  </si>
  <si>
    <t xml:space="preserve"> geriamojo vandens pristatymo sąnaudose</t>
  </si>
  <si>
    <t>F4</t>
  </si>
  <si>
    <t>F5</t>
  </si>
  <si>
    <t>F6</t>
  </si>
  <si>
    <t>F7</t>
  </si>
  <si>
    <t>F8</t>
  </si>
  <si>
    <t>F9</t>
  </si>
  <si>
    <t>F10</t>
  </si>
  <si>
    <t>12 priedo 1.3.2 eilutės 5 stulpelis</t>
  </si>
  <si>
    <t>F11</t>
  </si>
  <si>
    <t>13 priedo 1.3.2 eilutės 5 stulpelis</t>
  </si>
  <si>
    <t>LABORATORIJŲ PASLAUGOS</t>
  </si>
  <si>
    <t>G3</t>
  </si>
  <si>
    <t>iš šio skaičiaus:        geriamojo vandens pristatymo sąnaudose</t>
  </si>
  <si>
    <t>G5</t>
  </si>
  <si>
    <t>G7</t>
  </si>
  <si>
    <t>DRAUDIMO PASLAUGOS</t>
  </si>
  <si>
    <t>H1</t>
  </si>
  <si>
    <t>H2</t>
  </si>
  <si>
    <t>H3</t>
  </si>
  <si>
    <t>H4</t>
  </si>
  <si>
    <t>H5</t>
  </si>
  <si>
    <t>H6</t>
  </si>
  <si>
    <t>H7</t>
  </si>
  <si>
    <t>H8</t>
  </si>
  <si>
    <t>H9</t>
  </si>
  <si>
    <t>H10</t>
  </si>
  <si>
    <t>12 priedo 1.3.4 eilutės 5 stulpelis</t>
  </si>
  <si>
    <t>H11</t>
  </si>
  <si>
    <t>13 priedo 1.3.4 eilutės 5 stulpelis</t>
  </si>
  <si>
    <t>KITOS PASLAUGOS</t>
  </si>
  <si>
    <t>I1</t>
  </si>
  <si>
    <t>I2</t>
  </si>
  <si>
    <t>I3</t>
  </si>
  <si>
    <t>I4</t>
  </si>
  <si>
    <t>I5</t>
  </si>
  <si>
    <t>I6</t>
  </si>
  <si>
    <t>I7</t>
  </si>
  <si>
    <t>I8</t>
  </si>
  <si>
    <t>I9</t>
  </si>
  <si>
    <t>I10</t>
  </si>
  <si>
    <t>12 priedo 1.3.5 eilutės 5 stulpelis</t>
  </si>
  <si>
    <t>I11</t>
  </si>
  <si>
    <t xml:space="preserve">    iš šio skaičiaus:                                       bankų paslaugos </t>
  </si>
  <si>
    <t>13 priedo 1.3.5 eilutės 5 stulpelis</t>
  </si>
  <si>
    <t xml:space="preserve"> telekomunikacijų paslaugos</t>
  </si>
  <si>
    <t>13 priedo 1.3.6 eilutės 5 stulpelis</t>
  </si>
  <si>
    <t>13 priedo 1.3.7 eilutės 5 stulpelis</t>
  </si>
  <si>
    <t xml:space="preserve">                 gyventojų įmokų administravimo sąnaudos</t>
  </si>
  <si>
    <t>13 priedo 1.3.8 eilutės 5 stulpelis</t>
  </si>
  <si>
    <t xml:space="preserve">                kitos paslaugos</t>
  </si>
  <si>
    <t>13 priedo 1.3.9 eilutės 5 stulpelis</t>
  </si>
  <si>
    <t>PERKAMOS PASLAUGOS</t>
  </si>
  <si>
    <t>J1</t>
  </si>
  <si>
    <t>J2</t>
  </si>
  <si>
    <t>J3</t>
  </si>
  <si>
    <t>J4</t>
  </si>
  <si>
    <t>J5</t>
  </si>
  <si>
    <t>J6</t>
  </si>
  <si>
    <t>J7</t>
  </si>
  <si>
    <t>J8</t>
  </si>
  <si>
    <t>J9</t>
  </si>
  <si>
    <t>KITOS IŠLAIDOS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</si>
  <si>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</si>
  <si>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</si>
  <si>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</si>
  <si>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</si>
  <si>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</si>
  <si>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</si>
  <si>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</si>
  <si>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</si>
  <si>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</si>
  <si>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</si>
  <si>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12 priedo 1.11.3-1.11.4 eilučių 5 stulpelis</t>
  </si>
  <si>
    <t>K11</t>
  </si>
  <si>
    <t>13 priedo 1.11.3-1.11.5 eilučių 5 stulpelis</t>
  </si>
  <si>
    <t>MOKESČIŲ SĄNAUDOS</t>
  </si>
  <si>
    <t>L1</t>
  </si>
  <si>
    <t>L2</t>
  </si>
  <si>
    <t>L3</t>
  </si>
  <si>
    <t>L4</t>
  </si>
  <si>
    <t>L5</t>
  </si>
  <si>
    <t>L6</t>
  </si>
  <si>
    <t>L7</t>
  </si>
  <si>
    <t>L8</t>
  </si>
  <si>
    <t>L9</t>
  </si>
  <si>
    <t>L10</t>
  </si>
  <si>
    <t>12 priedo 1.10 eilutės 5 stulpelis</t>
  </si>
  <si>
    <t>L11</t>
  </si>
  <si>
    <t>13 priedo 1.10 eilutės 5 stulpelis</t>
  </si>
  <si>
    <t>VISOS SĄNAUDOS</t>
  </si>
  <si>
    <t>I + II</t>
  </si>
  <si>
    <t>Gautų skundų tyrimo ataskaita vandens sektoriuje</t>
  </si>
  <si>
    <t>Energetikos, geriamojo vandens tiekimo ir nuotekų tvarkymo, paviršinių nuotekų tvarkymo įmonių  informacijos teikimo taisyklių 40 priedas</t>
  </si>
  <si>
    <t>Skundo pareiškėjas</t>
  </si>
  <si>
    <t>Gautų skundų skaičius</t>
  </si>
  <si>
    <t>Skundo tema*</t>
  </si>
  <si>
    <t>Išnagrinėti skundai</t>
  </si>
  <si>
    <t>Nagrinėjimo rezultatas</t>
  </si>
  <si>
    <t>dėl kainų</t>
  </si>
  <si>
    <t>dėl sutarčių sąlygų</t>
  </si>
  <si>
    <t>dėl prijungimo prie tinklų</t>
  </si>
  <si>
    <t>dėl paslaugų teikimo patikimumo</t>
  </si>
  <si>
    <t>dėl paslaugų kokybės</t>
  </si>
  <si>
    <t>dėl paslaugų teikimo pertrūkių</t>
  </si>
  <si>
    <t>dėl apmokėjimo už paslaugas</t>
  </si>
  <si>
    <t>kiti</t>
  </si>
  <si>
    <t>per &lt; 30 k. d.</t>
  </si>
  <si>
    <t>per &gt; 30 k. d.</t>
  </si>
  <si>
    <t>pagrįsti skundai</t>
  </si>
  <si>
    <t>nepagrįsti skundai</t>
  </si>
  <si>
    <t>Vartotojai</t>
  </si>
  <si>
    <t>Abonentai</t>
  </si>
  <si>
    <t>IŠ VISO:</t>
  </si>
  <si>
    <t>* Jei skundas apima kelias temas, jis nurodomas keliose temų grupėse</t>
  </si>
  <si>
    <t>Ataskaitinio laikotarpio pelno (nuostolių) ataskaita</t>
  </si>
  <si>
    <t>Geriamojo vandens tiekimo ir nuotekų tvarkymo bei paviršinių nuotekų tvarkymo paslaugų kainų nustatymo metodikos 3 priedas</t>
  </si>
  <si>
    <t>PAJAMOS iš REGULIUOJAMOS VEIKLOS verslo vienetų:</t>
  </si>
  <si>
    <t xml:space="preserve">Atsiskaitomųjų  apskaitos prietaisų priežiūros ir vartotojų aptarnavimo veiklos </t>
  </si>
  <si>
    <t xml:space="preserve">4 priedo 7 eilutės 6 stulpelis </t>
  </si>
  <si>
    <t>Geriamojo vandens tiekimo veiklos</t>
  </si>
  <si>
    <t xml:space="preserve">4 priedo 7 eilutės 7-9 stulpeliai </t>
  </si>
  <si>
    <t>Nuotekų tvarkymo veiklos, iš šio skaičiaus:</t>
  </si>
  <si>
    <t xml:space="preserve">4 priedo 7 eilutės 10-14 stulpeliai </t>
  </si>
  <si>
    <t>I.3.1.</t>
  </si>
  <si>
    <t>pajamos už paviršinių nuotekų tvarkymą, jei yra mišri nuotekų surinkimo sistema</t>
  </si>
  <si>
    <t>I.3.2.</t>
  </si>
  <si>
    <t>pajamos už buitinių ir gamybinių nuotekų tvarkymą, iš šio skaičiaus:</t>
  </si>
  <si>
    <t>I.3.2.1.</t>
  </si>
  <si>
    <t xml:space="preserve">          pajamos už buitinių ir gamybinių nuotekų surinkimą</t>
  </si>
  <si>
    <t>I.3.2.2.</t>
  </si>
  <si>
    <t xml:space="preserve">          pajamos už buitinių ir gamybinių nuotekų valymą (be padidėjusios taršos)</t>
  </si>
  <si>
    <t>I.3.2.3.</t>
  </si>
  <si>
    <t xml:space="preserve">          pajamos už dumblo tvarkymą (be kitų bendrovių atvežto nuotekų dumblo)</t>
  </si>
  <si>
    <t>I.3.3.</t>
  </si>
  <si>
    <t>pajamos už padidėjusią ir savitąją taršą</t>
  </si>
  <si>
    <t>I.3.4.</t>
  </si>
  <si>
    <t>pajamos už kitų bendrovių atvežtą tvarkyti nuotekų dumblą</t>
  </si>
  <si>
    <t>I.3.5.</t>
  </si>
  <si>
    <t>paviršinių nuotekų tvarkymo, jei yra atskirtas paviršinių nuotekų tvarkymo turtas</t>
  </si>
  <si>
    <t xml:space="preserve">4 priedo 7 eilutės 13 stulpelis </t>
  </si>
  <si>
    <t>I.3.6.</t>
  </si>
  <si>
    <t>nuotekų transportavimo asenizacijos transporto priemonėmis</t>
  </si>
  <si>
    <t xml:space="preserve">4 priedo 7 eilutės 14 stulpelis </t>
  </si>
  <si>
    <t>Priskirtos reguliuojamos veiklos turto nuomos pajamos (50 proc.)</t>
  </si>
  <si>
    <t>4 priedo 8 eilutės 5 stulpelis</t>
  </si>
  <si>
    <t>REGULIUOJAMOS VEIKLOS verslo vienetų PARDAVIMO SAVIKAINA:</t>
  </si>
  <si>
    <t>Tiesioginės sąnaudos:</t>
  </si>
  <si>
    <t>4 priedo 1 eilutės 6-14 stulpeliai bei 14 priedo 1 eilutė</t>
  </si>
  <si>
    <t xml:space="preserve">Atsiskaitomųjų apskaitos prietaisų priežiūros ir vartotojų aptarnavimo veiklos </t>
  </si>
  <si>
    <t>4 priedo 1 eilutės 6 stulpelis</t>
  </si>
  <si>
    <t xml:space="preserve">Geriamojo vandens tiekimo </t>
  </si>
  <si>
    <t>4 priedo 1 eilutės 7-9 stulpeliai</t>
  </si>
  <si>
    <t>Nuotekų tvarkymo, iš šio skaičiaus:</t>
  </si>
  <si>
    <t>4 priedo 1 eilutės 10-14 stulpeliai</t>
  </si>
  <si>
    <t>II.1.3.1.</t>
  </si>
  <si>
    <t>nuotekų surinkimo</t>
  </si>
  <si>
    <t>4 priedo 1 eilutės 10 stulpelis</t>
  </si>
  <si>
    <t>II.1.3.2.</t>
  </si>
  <si>
    <t>nuotekų valymo</t>
  </si>
  <si>
    <t>4 priedo 1 eilutės 11 stulpelis</t>
  </si>
  <si>
    <t>II.1.3.3.</t>
  </si>
  <si>
    <t>dumblo tvarkymo</t>
  </si>
  <si>
    <t>4 priedo 1 eilutės 12 stulpelis</t>
  </si>
  <si>
    <t>II.1.3.4.</t>
  </si>
  <si>
    <t>4 priedo 1 eilutės 13 stulpelis</t>
  </si>
  <si>
    <t>II.1.3.5.</t>
  </si>
  <si>
    <t>nuotekų transportavimo asenizacijos transporto priemonėmis sąnaudos</t>
  </si>
  <si>
    <t>4 priedo 1 eilutės 14 stulpelis</t>
  </si>
  <si>
    <t>Netiesioginės veiklos sąnaudos priskirtos pagal 4 priedą I-III verslo vienetams</t>
  </si>
  <si>
    <t xml:space="preserve">4 priedo 2 eilutės 5 stulpelis </t>
  </si>
  <si>
    <t>REGULIUOJAMOS VEIKLOS verslo vienetų BENDRASIS PELNAS</t>
  </si>
  <si>
    <t>BENDROSIOS (ADMINISTRACINĖS) VEIKLOS SĄNAUDOS, PRISKIRTOS PAGAL 4 PRIEDĄ I-III verslo vienetams</t>
  </si>
  <si>
    <t xml:space="preserve">4 priedo 5 eilutės 5 stulpelis </t>
  </si>
  <si>
    <t>VANDENTVARKOS (I-III verslo vienetų) VEIKLOS PELNAS</t>
  </si>
  <si>
    <t>VI.</t>
  </si>
  <si>
    <t>KITOS REGULIUOJAMOS VEIKLOS verslo vienetas</t>
  </si>
  <si>
    <t>VI.1.</t>
  </si>
  <si>
    <t>Kitos reguliuojamos veiklos verslo vieneto pajamos</t>
  </si>
  <si>
    <t xml:space="preserve">4 priedo 7 eilutės 15 stulpelis </t>
  </si>
  <si>
    <t>VI.2.</t>
  </si>
  <si>
    <t>Kitos reguliuojamos veiklos verslo vieneto sąnaudos:</t>
  </si>
  <si>
    <t xml:space="preserve">4 priedo 6 eilutės 15 stulpelis </t>
  </si>
  <si>
    <t>VI.2.1.</t>
  </si>
  <si>
    <t>Tiesioginės veiklos sąnaudos</t>
  </si>
  <si>
    <t>4 priedo 1 eilutės 15 stulpelis</t>
  </si>
  <si>
    <t>VI.2.2.</t>
  </si>
  <si>
    <t>Netiesioginės veiklos sąnaudos priskirtos pagal 4 priedą IV verslo vienetui</t>
  </si>
  <si>
    <t>4 priedo 2 eilutės 15 stulpelis</t>
  </si>
  <si>
    <t>VI.2.3.</t>
  </si>
  <si>
    <t>Bendrosios (administracinės) sąnaudos priskirtos pagal 4 priedą IV verslo vienetui</t>
  </si>
  <si>
    <t>4 priedo 5 eilutės 15 stulpelis</t>
  </si>
  <si>
    <t>VII.</t>
  </si>
  <si>
    <t>KITOS VEIKLOS (nereguliuojamos veiklos) verslo vienetas</t>
  </si>
  <si>
    <t>VII.1.</t>
  </si>
  <si>
    <t>Kitos veiklos (nereguliuojamos veiklos) verslo vieneto pajamos, iš šio skaičiaus:</t>
  </si>
  <si>
    <t>4 priedo 7 eilutės 16 stulpelis</t>
  </si>
  <si>
    <t>VII.1.1.</t>
  </si>
  <si>
    <t>pajamos už paviršinio vandens naudojimą</t>
  </si>
  <si>
    <t>VII.1.2.</t>
  </si>
  <si>
    <t>pajamos už biodujas (arba iš jų gautą produktą)</t>
  </si>
  <si>
    <t>VII.1.3.</t>
  </si>
  <si>
    <t>pajamos už parduodamą sutvarkytą dumblą</t>
  </si>
  <si>
    <t>VII.1.4.</t>
  </si>
  <si>
    <t>ilgalaikio turto perleidimo pelnas</t>
  </si>
  <si>
    <t>VII.1.5.</t>
  </si>
  <si>
    <t>trumpalaikio turto pardavimas</t>
  </si>
  <si>
    <t>VII.1.6.</t>
  </si>
  <si>
    <t>vandens laboratorijos teikiamų paslaugų pajamos</t>
  </si>
  <si>
    <t>VII.1.7.</t>
  </si>
  <si>
    <t>nuotekų laboratorijos teikiamų paslaugų pajamos</t>
  </si>
  <si>
    <t>VII.1.8.</t>
  </si>
  <si>
    <t>kitos vandens tiekimo padalinių pajamos</t>
  </si>
  <si>
    <t>VII.1.8.1</t>
  </si>
  <si>
    <t xml:space="preserve">          iš jų: reguliuojamoje veikloje naudojamo turto nuomos pajamos</t>
  </si>
  <si>
    <t>VII.1.9.</t>
  </si>
  <si>
    <t>kitos nuotekų tvarkymo padalinių pajamos</t>
  </si>
  <si>
    <t>VII.1.9.1</t>
  </si>
  <si>
    <t>VII.1.10.</t>
  </si>
  <si>
    <t>kitos netiesioginių padalinių pajamos</t>
  </si>
  <si>
    <t>VII.1.10.1.</t>
  </si>
  <si>
    <t>VII.1.11.</t>
  </si>
  <si>
    <t>įrengimų remonto padalinio pajamos</t>
  </si>
  <si>
    <t>VII.1.12.</t>
  </si>
  <si>
    <t>energetikos padalinio pajamos</t>
  </si>
  <si>
    <t>VII.1.13.</t>
  </si>
  <si>
    <t>kitų netiesioginių padalinių pajamos</t>
  </si>
  <si>
    <t>VII.1.14.</t>
  </si>
  <si>
    <t>metrologinės patikros ir kitos pardavimo padalinio pajamos</t>
  </si>
  <si>
    <t>VII.1.15.</t>
  </si>
  <si>
    <t>projektavimo darbų ir kitos administracinės pajamos</t>
  </si>
  <si>
    <t>VII.1.15.1</t>
  </si>
  <si>
    <t>VII.2.</t>
  </si>
  <si>
    <t>Kitos veiklos (nereguliuojamos veiklos) verslo vieneto sąnaudos, iš šio skaičiaus:</t>
  </si>
  <si>
    <t>4 priedo 6 eilutės 16 stulpelis</t>
  </si>
  <si>
    <t>VII.2.1.</t>
  </si>
  <si>
    <t>Tiesioginės veiklos sąnaudos, iš šio skaičiaus:</t>
  </si>
  <si>
    <t>4 priedo 1 eilutės 16 stulpelis</t>
  </si>
  <si>
    <t>VII.2.1.1.</t>
  </si>
  <si>
    <t>sąnaudos už paviršinio vandens naudojimą</t>
  </si>
  <si>
    <t>VII.2.1.2.</t>
  </si>
  <si>
    <t>sąnaudos iš parduotų biodujų (arba iš jų gauto produkto)</t>
  </si>
  <si>
    <t>VII.2.1.3.</t>
  </si>
  <si>
    <t>sąnaudos iš parduodamo sutvarkyto dumblo</t>
  </si>
  <si>
    <t>VII.2.1.4.</t>
  </si>
  <si>
    <t>parduoto ilgalaikio turto perleidimo nuostolis</t>
  </si>
  <si>
    <t>VII.2.1.5.</t>
  </si>
  <si>
    <t>parduoto trumpalaikio turto savikaina</t>
  </si>
  <si>
    <t>VII.2.1.6.</t>
  </si>
  <si>
    <t>teikiamų kitų paslaugų sąnaudos</t>
  </si>
  <si>
    <t>VII.2.2.</t>
  </si>
  <si>
    <t>Netiesioginės veiklos sąnaudos priskirtos pagal 4 priedą V verslo vienetui</t>
  </si>
  <si>
    <t>4 priedo 2 eilutės 16 stulpelis</t>
  </si>
  <si>
    <t>VII.2.3.</t>
  </si>
  <si>
    <t>Bendrosios (administracinės) sąnaudos priskirtos pagal 4 priedą V verslo vienetui</t>
  </si>
  <si>
    <t>4 priedo 5 eilutės 16 stulpelis</t>
  </si>
  <si>
    <t>VIII.</t>
  </si>
  <si>
    <t>FINANSINĖ VEIKLA</t>
  </si>
  <si>
    <t>VIII.1.</t>
  </si>
  <si>
    <t>Pajamos, iš šio skaičiaus:</t>
  </si>
  <si>
    <t>VIII.1.1.</t>
  </si>
  <si>
    <t>delspinigių ir palūkanų iš pirkėjų pajamos</t>
  </si>
  <si>
    <t>VIII.1.2.</t>
  </si>
  <si>
    <t>baudų pajamos</t>
  </si>
  <si>
    <t>VIII.1.3.</t>
  </si>
  <si>
    <t>investicijų perleidimo pelnas</t>
  </si>
  <si>
    <t>VIII.1.4.</t>
  </si>
  <si>
    <t xml:space="preserve">finansinio turto pajamos </t>
  </si>
  <si>
    <t>VIII.1.5.</t>
  </si>
  <si>
    <t xml:space="preserve">kitos pajamos </t>
  </si>
  <si>
    <t>VIII.1.5.1.</t>
  </si>
  <si>
    <t>iš jų:               valiutų kursų įtaka</t>
  </si>
  <si>
    <t>VIII.2.</t>
  </si>
  <si>
    <t>Sąnaudos, iš šio skaičiaus:</t>
  </si>
  <si>
    <t>VIII.2.1.</t>
  </si>
  <si>
    <t xml:space="preserve"> vandentvarkos reikmėms paskolų palūkanos </t>
  </si>
  <si>
    <t>VIII.2.1.1.</t>
  </si>
  <si>
    <t xml:space="preserve">iš jų:            į vandens ūkį investuotų paskolų </t>
  </si>
  <si>
    <t>VIII.2.1.2.</t>
  </si>
  <si>
    <t xml:space="preserve">                  į nuotekų tvarkymo ūkį investuotų paskolų</t>
  </si>
  <si>
    <t>VIII.2.2.</t>
  </si>
  <si>
    <t xml:space="preserve">apyvartinėms lėšoms </t>
  </si>
  <si>
    <t>VIII.2.3.</t>
  </si>
  <si>
    <t>sumokėti delspinigiai, baudos</t>
  </si>
  <si>
    <t>VIII.2.4.</t>
  </si>
  <si>
    <t>kitos sąnaudos</t>
  </si>
  <si>
    <t>VIII.2.4.1.</t>
  </si>
  <si>
    <t>iš jų:                 valiutų kursų įtaka</t>
  </si>
  <si>
    <t>IX.</t>
  </si>
  <si>
    <t>NEPASKIRSTYTINOS SĄNAUDOS</t>
  </si>
  <si>
    <t>14 priedo I dalies sąnaudos, be 14 priedo I.2, I.16 - I.18 eilučių sąnaudų ir I.19 eilutės finansinių-investicinių sąnaudų</t>
  </si>
  <si>
    <t>X.</t>
  </si>
  <si>
    <t>YPATINGOJI VEIKLA</t>
  </si>
  <si>
    <t>X.1.</t>
  </si>
  <si>
    <t>PAGAUTĖ</t>
  </si>
  <si>
    <t>X.2.</t>
  </si>
  <si>
    <t>NETEKIMAI</t>
  </si>
  <si>
    <t>XI.</t>
  </si>
  <si>
    <t xml:space="preserve">BENDROVĖS PELNAS PRIEŠ APMOKESTINIMĄ </t>
  </si>
  <si>
    <t>V+VI+VII+VIII-IX+X</t>
  </si>
  <si>
    <t>XII.</t>
  </si>
  <si>
    <t xml:space="preserve">BENDROVĖS GRYNASIS PELNAS </t>
  </si>
  <si>
    <t>Ataskaitinio laikotarpio netiesioginių ir bendrųjų (administracinių) sąnaudų paskirstymas verslo vienetams ir paslaugoms</t>
  </si>
  <si>
    <t>Geriamojo vandens tiekimo ir nuotekų tvarkymo bei paviršinių nuotekų tvarkymo paslaugų kainų nustatymo metodikos 4 priedas</t>
  </si>
  <si>
    <t>VANDENTVARKOS VEIKLA (6+7+8+9+10+11+12+13+14)</t>
  </si>
  <si>
    <t xml:space="preserve">Ūkio subjekto Tiesioginės verslo vienetų ir paslaugų  veiklos sąnaudos </t>
  </si>
  <si>
    <t>3 priedo II.1, VI.2.1 ir VII.2.1 eilutės</t>
  </si>
  <si>
    <t>Netiesioginių veiklos sąnaudų dalis, tenkanti verslo vienetams ir paslaugoms pagal netiesioginių sąnaudų paskirstymo kriterijus*</t>
  </si>
  <si>
    <t>12 priedo 1 eilutė</t>
  </si>
  <si>
    <t>Sąnaudų paskirstymo kriterijus**: Tiesioginių ir netiesioginių verslo vienetų ir paslaugų sąnaudų suma (1+2 punktai)</t>
  </si>
  <si>
    <t>Bendrųjų (administracinių) veiklos sąnaudų dalis, tenkanti verslo vienetams ir paslaugoms pagal Sąnaudų paskirstymo kriterijų**</t>
  </si>
  <si>
    <t>13 priedo 1 eilutė</t>
  </si>
  <si>
    <t>Verslo vienetų ir paslaugų sąnaudos (1+2+5)</t>
  </si>
  <si>
    <t>Verslo vienetų ir paslaugų pajamos</t>
  </si>
  <si>
    <t>5 stulpelis į 3 priedo I dalį, 15 stulpelis į 3 priedo VI.1 dalį, 16 stulpelis į 3 priedo VII.1 dalį</t>
  </si>
  <si>
    <t>Pajamos iš reguliuojamoje veikloje naudojamo turto nuomos, priskirtos verslo vienetams ir paslaugoms</t>
  </si>
  <si>
    <t>5 stulpelis į 3 priedo I dalies 1.4 p., 15 stulpelis į 3 priedo VI.1 dalį, 16 stulpelis į 3 priedo VII.1 dalies VII.1.8.1, VII.1.9.1, VII.1.10.1, VII.1.15.1 punktus</t>
  </si>
  <si>
    <t>Investicijų grąža</t>
  </si>
  <si>
    <t>(7+8) - 6</t>
  </si>
  <si>
    <t>Ataskaitinio laikotarpio energetinio ūkio duomenys</t>
  </si>
  <si>
    <t>Geriamojo vandens tiekimo ir nuotekų tvarkymo bei paviršinių nuotekų tvarkymo paslaugų kainų nustatymo metodikos 11 priedas</t>
  </si>
  <si>
    <t>ENERGETINIO ŪKIO DUOMENYS</t>
  </si>
  <si>
    <t>ELEKTROS ENERGIJOS SUVARTOJIMAS IŠ VISO</t>
  </si>
  <si>
    <t>tūkst. kWh</t>
  </si>
  <si>
    <t>Elektros energija patalpų šildymui</t>
  </si>
  <si>
    <t>Reguliuojamoje veikloje:</t>
  </si>
  <si>
    <t xml:space="preserve">      geriamojo vandens gavybos veikloje </t>
  </si>
  <si>
    <t xml:space="preserve">      geriamojo vandens ruošimo veikloje</t>
  </si>
  <si>
    <t>1.2.3.</t>
  </si>
  <si>
    <t xml:space="preserve">      geriamojo vandens pristatymo veikloje</t>
  </si>
  <si>
    <t>1.2.4.</t>
  </si>
  <si>
    <t xml:space="preserve">      nuotekų surinkimo veikloje</t>
  </si>
  <si>
    <t>1.2.5.</t>
  </si>
  <si>
    <t xml:space="preserve">      nuotekų valymo veikloje</t>
  </si>
  <si>
    <t>1.2.51</t>
  </si>
  <si>
    <t>iš šio skaičiaus pagaminta elektros energija</t>
  </si>
  <si>
    <t>1.2.5.1.</t>
  </si>
  <si>
    <t xml:space="preserve">          mechaninio nuotekų valymo valyklose</t>
  </si>
  <si>
    <t>1.2.5.2.</t>
  </si>
  <si>
    <t xml:space="preserve">          biologinio su mechaniniu nuotekų valymo valyklose</t>
  </si>
  <si>
    <t>1.2.5.3.</t>
  </si>
  <si>
    <t xml:space="preserve">          denitrifikacinio su biologiniu ir mechaniniu nuotekų valymo valyklose</t>
  </si>
  <si>
    <t>1.2.6.</t>
  </si>
  <si>
    <t xml:space="preserve">      nuotekų dumblo tvarkymo veikloje</t>
  </si>
  <si>
    <t>1.2.61</t>
  </si>
  <si>
    <t>1.2.7.</t>
  </si>
  <si>
    <t xml:space="preserve">      paviršinių nuotekų tvarkymo veikloje</t>
  </si>
  <si>
    <t>1.2.7.1.</t>
  </si>
  <si>
    <t xml:space="preserve">          paviršinių nuotekų surinkime</t>
  </si>
  <si>
    <t>1.2.7.2.</t>
  </si>
  <si>
    <t xml:space="preserve">          paviršinių nuotekų valyme </t>
  </si>
  <si>
    <t>1.2.8.</t>
  </si>
  <si>
    <t xml:space="preserve">      Netiesioginėje veikloje</t>
  </si>
  <si>
    <t>1.2.9.</t>
  </si>
  <si>
    <t xml:space="preserve">      Bendrojoje (admininstracinėje) veikloje</t>
  </si>
  <si>
    <t>1.2.10.</t>
  </si>
  <si>
    <t xml:space="preserve">      Atsiskaitomųjų apskaitos prietaisų priežiūros ir vartotojų aptarnavimo veikloje </t>
  </si>
  <si>
    <t>Kitoje reguliuojamoje ir nereguliuojamoje veikloje</t>
  </si>
  <si>
    <t>Veiklos ir plėtros plano vykdymo ataskaita už ataskaitinį laikotarpį</t>
  </si>
  <si>
    <t>tūkst.Eur</t>
  </si>
  <si>
    <t>Geriamojo vandens tiekimo ir nuotekų tvarkymo, paviršinių nuotekų tvarkymo paslaugų kainų nustatymo metodikos 38 priedas</t>
  </si>
  <si>
    <t>Įsigytas (atstatytas) ilgalaikis turtas</t>
  </si>
  <si>
    <t>2017 bazinių m. planas</t>
  </si>
  <si>
    <t>faktas</t>
  </si>
  <si>
    <t>20... bazinių m. planas</t>
  </si>
  <si>
    <t>20.....m.</t>
  </si>
  <si>
    <t>20...- 20... bazinių m. planas</t>
  </si>
  <si>
    <t>20... - 20... m.</t>
  </si>
  <si>
    <t>Įvykdymas, %</t>
  </si>
  <si>
    <t>A. Nebaigta statyba laikotarpio pradžioje</t>
  </si>
  <si>
    <t xml:space="preserve">B. Ataskaitiniu laikotarpiu įvykdyti darbai  ir įsigytas ilgalaikis turtas </t>
  </si>
  <si>
    <t>C. Nebaigta statyba laikotarpio pabaigoje</t>
  </si>
  <si>
    <t>D. Pradėtas eksploatuoti ilgalaikis turtas</t>
  </si>
  <si>
    <t>Šaltinių panaudojimas</t>
  </si>
  <si>
    <t>Lėšų panaudojimas</t>
  </si>
  <si>
    <t>Pradėtas eksploatuoti ilgalaikis turtas</t>
  </si>
  <si>
    <t>Ilgalaikio turto įsigijimo šaltiniai</t>
  </si>
  <si>
    <t>Ilgalaikio turto nusidėvėjimo lėšos</t>
  </si>
  <si>
    <t>Valstybės subsidijų ir dotacijų lėšos</t>
  </si>
  <si>
    <t>VT ir NT tvarkymo infrsatruktūros plėtra ir rwkon. Pasvalio r.</t>
  </si>
  <si>
    <t/>
  </si>
  <si>
    <t>Savivaldybės subsidijų ir dotacijų lėšos</t>
  </si>
  <si>
    <t>Paskolos investicijų projektams įgyvendinti</t>
  </si>
  <si>
    <t>1.4.2.</t>
  </si>
  <si>
    <t>1.4.3.</t>
  </si>
  <si>
    <t>1.4.4.</t>
  </si>
  <si>
    <t>1.4.5.</t>
  </si>
  <si>
    <t>1.4.6.</t>
  </si>
  <si>
    <t>1.4.7.</t>
  </si>
  <si>
    <t>1.4.8.</t>
  </si>
  <si>
    <t>1.4.9.</t>
  </si>
  <si>
    <t>Europos sąjungos fondų lėšos</t>
  </si>
  <si>
    <t>VT ir NT plėtra ir nuotekų valyklos s-ba Daujėnų gyv.</t>
  </si>
  <si>
    <t>Grūžių gyv. Nuotekų valymo įrenginių rekonstrukcija</t>
  </si>
  <si>
    <t>1.5.3.</t>
  </si>
  <si>
    <t>1.5.4.</t>
  </si>
  <si>
    <t>1.5.5.</t>
  </si>
  <si>
    <t>1.5.6.</t>
  </si>
  <si>
    <t>1.5.7.</t>
  </si>
  <si>
    <t>1.5.8.</t>
  </si>
  <si>
    <t>Kitos nuosavos lėšos</t>
  </si>
  <si>
    <t xml:space="preserve">    Ataskaitinio laikotarpio pelno dalis</t>
  </si>
  <si>
    <t xml:space="preserve">    Ataskaitinio laikotarpio pajamos už padidėjusią ir savitąją taršą</t>
  </si>
  <si>
    <t xml:space="preserve">   Ankstesniais laikotarpiais sukauptos piniginės lėšos</t>
  </si>
  <si>
    <t>1.6.4.</t>
  </si>
  <si>
    <t xml:space="preserve">   Kitos (įrašyti)</t>
  </si>
  <si>
    <t>1.6.5.</t>
  </si>
  <si>
    <t>1.6.6.</t>
  </si>
  <si>
    <t>1.6.7.</t>
  </si>
  <si>
    <t>Lėšų šaltinių ir lėšų panaudojimo balansas</t>
  </si>
  <si>
    <t>Investicijų ir plėtros projektams įgyvendinti</t>
  </si>
  <si>
    <t>VT ir NT Tvarkymo Infrastruktūros plėtra ir rekonstr.Pasvalio r.</t>
  </si>
  <si>
    <t xml:space="preserve">VT ir NT plėtra ir nuotekų valyklos s-ba Daujėnų gyv                                   </t>
  </si>
  <si>
    <t>Grūžių  gyv.nuotekų valymo įrenginių rekonstrukcija</t>
  </si>
  <si>
    <t>3.1.10.</t>
  </si>
  <si>
    <t>3.1.11.</t>
  </si>
  <si>
    <t>3.1.12.</t>
  </si>
  <si>
    <t>3.1.13.</t>
  </si>
  <si>
    <t>3.1.14.</t>
  </si>
  <si>
    <t>3.1.15.</t>
  </si>
  <si>
    <t>3.1.16.</t>
  </si>
  <si>
    <t>3.1.17.</t>
  </si>
  <si>
    <t>3.1.18.</t>
  </si>
  <si>
    <t>3.1.19.</t>
  </si>
  <si>
    <t>3.1.20.</t>
  </si>
  <si>
    <t>3.1.21.</t>
  </si>
  <si>
    <t>3.1.22.</t>
  </si>
  <si>
    <t>3.1.23.</t>
  </si>
  <si>
    <t>3.1.24.</t>
  </si>
  <si>
    <t>3.1.25.</t>
  </si>
  <si>
    <t>3.1.26.</t>
  </si>
  <si>
    <t>3.1.27.</t>
  </si>
  <si>
    <t>3.1.28.</t>
  </si>
  <si>
    <t>3.1.29.</t>
  </si>
  <si>
    <t>3.1.30.</t>
  </si>
  <si>
    <t>Ilgalaikiam turtui įsigyti ir atnaujinti (renovuoti)</t>
  </si>
  <si>
    <t>Geriamojo vandens gręžinio įrengimas Žadeikių  gyv.</t>
  </si>
  <si>
    <t xml:space="preserve">Geriamojo vandens gręžinio įrengimas Nairių gyv. </t>
  </si>
  <si>
    <t>3.2.3.</t>
  </si>
  <si>
    <t>Deguonies davikliai,dažnio keitikliai,siurbliai bei kitas mater.turtas</t>
  </si>
  <si>
    <t>3.2.4.</t>
  </si>
  <si>
    <t xml:space="preserve"> Remonto ir eksplatacinės medžiagos turto atstatymui</t>
  </si>
  <si>
    <t>3.2.5.</t>
  </si>
  <si>
    <t>Apskaitos prietaisų įsigijimas</t>
  </si>
  <si>
    <t>3.2.6.</t>
  </si>
  <si>
    <t xml:space="preserve">Autotransporto įsigijimas </t>
  </si>
  <si>
    <t>3.2.7.</t>
  </si>
  <si>
    <t>Vandens ruošykla Valakėlių gyv.</t>
  </si>
  <si>
    <t>3.2.8.</t>
  </si>
  <si>
    <t>Duomenų perdavimo bei dispečerinio valdymo įdiegimas rajono vandiekos ir vandenvalos objektuose</t>
  </si>
  <si>
    <t>3.2.9.</t>
  </si>
  <si>
    <t>Stačiūnų gyv.vadentiekos objekų įsigijimas</t>
  </si>
  <si>
    <t>3.2.10.</t>
  </si>
  <si>
    <t>Vandentiekio tinklų styatyba Kiemelių gyv.</t>
  </si>
  <si>
    <t>3.2.11.</t>
  </si>
  <si>
    <t>Automatikos sistema SCADA</t>
  </si>
  <si>
    <t>3.2.12.</t>
  </si>
  <si>
    <t>Nuotekų siurblinė Kalno g.Pasvalio m</t>
  </si>
  <si>
    <t>3.2.13.</t>
  </si>
  <si>
    <t>Vandentiekio ir nuotekų tinklų s-ba</t>
  </si>
  <si>
    <t>3.2.14.</t>
  </si>
  <si>
    <t>3.2.15.</t>
  </si>
  <si>
    <t>3.2.16.</t>
  </si>
  <si>
    <t>3.2.17.</t>
  </si>
  <si>
    <t>3.2.18.</t>
  </si>
  <si>
    <t>3.2.19.</t>
  </si>
  <si>
    <t>3.2.20.</t>
  </si>
  <si>
    <t>3.2.21.</t>
  </si>
  <si>
    <t>3.2.22.</t>
  </si>
  <si>
    <t>3.2.23.</t>
  </si>
  <si>
    <t>3.2.24.</t>
  </si>
  <si>
    <t>3.2.25.</t>
  </si>
  <si>
    <t>3.2.26.</t>
  </si>
  <si>
    <t>3.2.27.</t>
  </si>
  <si>
    <t>3.2.28.</t>
  </si>
  <si>
    <t>3.2.29.</t>
  </si>
  <si>
    <t>3.2.30.</t>
  </si>
  <si>
    <t>3.2.31.</t>
  </si>
  <si>
    <t>3.2.32.</t>
  </si>
  <si>
    <t>3.2.33.</t>
  </si>
  <si>
    <t>3.2.34.</t>
  </si>
  <si>
    <t>3.2.35.</t>
  </si>
  <si>
    <t>3.2.36.</t>
  </si>
  <si>
    <t>3.2.37.</t>
  </si>
  <si>
    <t>3.2.38.</t>
  </si>
  <si>
    <t>3.2.39.</t>
  </si>
  <si>
    <t>3.2.40.</t>
  </si>
  <si>
    <t>Geriamojo vandens apskaitos prietaisų ataskaita</t>
  </si>
  <si>
    <t>Energetikos, geriamojo vandens tiekimo ir nuotekų tvarkymo, paviršinių nuotekų tvarkymo įmonių  informacijos teikimo taisyklių 39 priedas</t>
  </si>
  <si>
    <t>Geriamojo vandens apskaitos prietaisai, vnt.</t>
  </si>
  <si>
    <t>Įvadiniai apskaitos prietaisai</t>
  </si>
  <si>
    <t>Daugiabučių namų butuose</t>
  </si>
  <si>
    <t>VISO</t>
  </si>
  <si>
    <t>Abonentų (įmonių)</t>
  </si>
  <si>
    <t>Daugiabučių namų</t>
  </si>
  <si>
    <t>mechaniniai</t>
  </si>
  <si>
    <t>nuotoliniai</t>
  </si>
  <si>
    <t>Su patikra</t>
  </si>
  <si>
    <t>Be patikros</t>
  </si>
  <si>
    <t>Trūkstamas kiekis</t>
  </si>
  <si>
    <t>Dėl techninių ar kitų priežasčių nėra galimybės įrengti</t>
  </si>
  <si>
    <t>VISO: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</si>
</sst>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#,##0.0"/>
    <numFmt numFmtId="165" formatCode="_-* #,##0\ _L_t_-;\-* #,##0\ _L_t_-;_-* &quot;-&quot;??\ _L_t_-;_-@_-"/>
    <numFmt numFmtId="166" formatCode="0.0"/>
    <numFmt numFmtId="167" formatCode="0.0000"/>
    <numFmt numFmtId="168" formatCode="#,##0.00000"/>
    <numFmt numFmtId="169" formatCode="0.00000"/>
    <numFmt numFmtId="170" formatCode="0.0%"/>
    <numFmt numFmtId="171" formatCode="_-* #,##0.00\ _L_t_-;\-* #,##0.00\ _L_t_-;_-* &quot;-&quot;??\ _L_t_-;_-@_-"/>
  </numFmts>
  <fonts count="65">
    <font>
      <sz val="11"/>
      <name val="Calibri"/>
      <family val="2"/>
      <scheme val="minor"/>
    </font>
    <font>
      <b/>
      <sz val="11"/>
      <color theme="1"/>
      <name val="Calibri"/>
      <charset val="186"/>
      <scheme val="minor"/>
    </font>
    <font>
      <sz val="11"/>
      <name val="Calibri"/>
      <charset val="186"/>
      <scheme val="minor"/>
    </font>
    <font>
      <sz val="8"/>
      <name val="Times New Roman"/>
      <family val="1"/>
      <charset val="186"/>
    </font>
    <font>
      <b/>
      <sz val="10"/>
      <name val="Times New Roman"/>
      <family val="1"/>
      <charset val="186"/>
    </font>
    <font>
      <i/>
      <sz val="8"/>
      <name val="Times New Roman"/>
      <family val="1"/>
      <charset val="186"/>
    </font>
    <font>
      <sz val="10"/>
      <name val="Times New Roman"/>
      <family val="1"/>
      <charset val="186"/>
    </font>
    <font>
      <i/>
      <sz val="9"/>
      <name val="Times New Roman"/>
      <family val="1"/>
      <charset val="186"/>
    </font>
    <font>
      <sz val="9"/>
      <name val="Times New Roman"/>
      <family val="1"/>
      <charset val="186"/>
    </font>
    <font>
      <b/>
      <i/>
      <sz val="10"/>
      <name val="Times New Roman"/>
      <family val="1"/>
      <charset val="186"/>
    </font>
    <font>
      <sz val="8.5"/>
      <name val="Times New Roman"/>
      <family val="1"/>
      <charset val="186"/>
    </font>
    <font>
      <i/>
      <sz val="10"/>
      <name val="Times New Roman"/>
      <family val="1"/>
      <charset val="186"/>
    </font>
    <font>
      <b/>
      <sz val="9"/>
      <name val="Times New Roman"/>
      <family val="1"/>
      <charset val="186"/>
    </font>
    <font>
      <sz val="8"/>
      <name val="Calibri"/>
      <charset val="186"/>
      <scheme val="minor"/>
    </font>
    <font>
      <b/>
      <sz val="8"/>
      <name val="Times New Roman"/>
      <family val="1"/>
      <charset val="186"/>
    </font>
    <font>
      <sz val="8"/>
      <name val="Arial"/>
      <charset val="186"/>
    </font>
    <font>
      <sz val="8"/>
      <color indexed="9"/>
      <name val="Arial"/>
      <charset val="186"/>
    </font>
    <font>
      <sz val="8"/>
      <color indexed="18"/>
      <name val="Arial"/>
      <charset val="186"/>
    </font>
    <font>
      <i/>
      <sz val="8"/>
      <color indexed="18"/>
      <name val="Arial"/>
    </font>
    <font>
      <sz val="8"/>
      <color indexed="18"/>
      <name val="Arial"/>
    </font>
    <font>
      <sz val="8"/>
      <color indexed="16"/>
      <name val="Arial"/>
      <charset val="186"/>
    </font>
    <font>
      <sz val="8"/>
      <color indexed="58"/>
      <name val="Arial"/>
      <charset val="186"/>
    </font>
    <font>
      <i/>
      <sz val="8"/>
      <color indexed="58"/>
      <name val="Arial"/>
      <charset val="186"/>
    </font>
    <font>
      <sz val="8"/>
      <color indexed="58"/>
      <name val="Arial"/>
    </font>
    <font>
      <i/>
      <sz val="8"/>
      <color indexed="58"/>
      <name val="Arial"/>
    </font>
    <font>
      <sz val="9"/>
      <name val="Arial"/>
      <charset val="186"/>
    </font>
    <font>
      <sz val="10"/>
      <name val="Arial"/>
      <charset val="186"/>
    </font>
    <font>
      <i/>
      <sz val="8"/>
      <color indexed="18"/>
      <name val="Arial"/>
      <charset val="186"/>
    </font>
    <font>
      <b/>
      <sz val="8"/>
      <color indexed="58"/>
      <name val="Arial"/>
    </font>
    <font>
      <sz val="10"/>
      <color indexed="58"/>
      <name val="Times New Roman"/>
      <family val="1"/>
      <charset val="186"/>
    </font>
    <font>
      <b/>
      <sz val="10"/>
      <color indexed="58"/>
      <name val="Times New Roman"/>
      <family val="1"/>
      <charset val="186"/>
    </font>
    <font>
      <sz val="10"/>
      <color indexed="8"/>
      <name val="Times New Roman"/>
      <family val="1"/>
      <charset val="186"/>
    </font>
    <font>
      <i/>
      <sz val="10"/>
      <color indexed="8"/>
      <name val="Times New Roman"/>
      <family val="1"/>
      <charset val="186"/>
    </font>
    <font>
      <b/>
      <sz val="10"/>
      <color indexed="59"/>
      <name val="Times New Roman"/>
      <family val="1"/>
      <charset val="186"/>
    </font>
    <font>
      <b/>
      <sz val="8"/>
      <color indexed="63"/>
      <name val="Arial"/>
    </font>
    <font>
      <sz val="10"/>
      <color indexed="59"/>
      <name val="Times New Roman"/>
      <family val="1"/>
      <charset val="186"/>
    </font>
    <font>
      <sz val="8"/>
      <color indexed="63"/>
      <name val="Arial"/>
    </font>
    <font>
      <i/>
      <sz val="10"/>
      <color indexed="59"/>
      <name val="Times New Roman"/>
      <family val="1"/>
      <charset val="186"/>
    </font>
    <font>
      <i/>
      <sz val="8"/>
      <color indexed="63"/>
      <name val="Arial"/>
    </font>
    <font>
      <b/>
      <sz val="10"/>
      <name val="Arial"/>
    </font>
    <font>
      <sz val="10"/>
      <name val="Arial"/>
    </font>
    <font>
      <b/>
      <sz val="11"/>
      <name val="Calibri"/>
      <charset val="186"/>
      <scheme val="minor"/>
    </font>
    <font>
      <sz val="1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11"/>
      <name val="Times New Roman"/>
      <family val="1"/>
      <charset val="186"/>
    </font>
    <font>
      <b/>
      <sz val="8"/>
      <name val="Arial"/>
      <charset val="186"/>
    </font>
    <font>
      <sz val="10"/>
      <color theme="1"/>
      <name val="Calibri"/>
      <charset val="186"/>
      <scheme val="minor"/>
    </font>
    <font>
      <sz val="8"/>
      <name val="Arial"/>
    </font>
    <font>
      <sz val="10"/>
      <name val="Calibri"/>
      <charset val="186"/>
      <scheme val="minor"/>
    </font>
    <font>
      <b/>
      <u/>
      <sz val="10"/>
      <name val="Times New Roman"/>
      <family val="1"/>
      <charset val="186"/>
    </font>
    <font>
      <b/>
      <i/>
      <sz val="10"/>
      <name val="Arial"/>
      <charset val="186"/>
    </font>
    <font>
      <b/>
      <sz val="11"/>
      <color theme="1"/>
      <name val="Calibri"/>
      <scheme val="minor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z val="7"/>
      <name val="Times New Roman"/>
      <family val="1"/>
      <charset val="186"/>
    </font>
    <font>
      <sz val="10"/>
      <name val="Times New Roman"/>
      <family val="1"/>
    </font>
    <font>
      <b/>
      <sz val="8"/>
      <name val="Arial"/>
    </font>
    <font>
      <i/>
      <sz val="8"/>
      <name val="Arial"/>
    </font>
    <font>
      <b/>
      <i/>
      <sz val="10"/>
      <name val="Arial"/>
    </font>
    <font>
      <b/>
      <sz val="8"/>
      <color theme="1"/>
      <name val="Times New Roman"/>
      <family val="1"/>
      <charset val="186"/>
    </font>
    <font>
      <sz val="8"/>
      <color theme="1"/>
      <name val="Times New Roman"/>
      <family val="1"/>
      <charset val="186"/>
    </font>
    <font>
      <b/>
      <sz val="9"/>
      <name val="Arial"/>
      <charset val="186"/>
    </font>
    <font>
      <sz val="10"/>
      <color theme="1"/>
      <name val="Calibri"/>
      <scheme val="minor"/>
    </font>
    <font>
      <sz val="11"/>
      <color theme="1"/>
      <name val="Calibri"/>
      <charset val="186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0.14993743705557422"/>
        <bgColor indexed="64"/>
      </patternFill>
    </fill>
  </fills>
  <borders count="108">
    <border>
      <left/>
      <right/>
      <top/>
      <bottom/>
      <diagonal/>
    </border>
    <border>
      <left style="medium">
        <color rgb="FFFFFFFF"/>
      </left>
      <right/>
      <top style="medium">
        <color rgb="FFFFFFFF"/>
      </top>
      <bottom style="medium">
        <color rgb="FFFFFFFF"/>
      </bottom>
      <diagonal/>
    </border>
    <border>
      <left/>
      <right/>
      <top style="medium">
        <color rgb="FFFFFFFF"/>
      </top>
      <bottom style="medium">
        <color rgb="FFFFFFFF"/>
      </bottom>
      <diagonal/>
    </border>
    <border>
      <left/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171" fontId="64" fillId="0" borderId="0" applyFont="0" applyFill="0" applyBorder="0" applyAlignment="0" applyProtection="0"/>
    <xf numFmtId="0" fontId="26" fillId="0" borderId="0"/>
  </cellStyleXfs>
  <cellXfs count="1187">
    <xf numFmtId="0" fontId="0" fillId="0" borderId="0" xfId="0"/>
    <xf numFmtId="0" fontId="0" fillId="0" borderId="4" xfId="0" applyBorder="1"/>
    <xf numFmtId="0" fontId="2" fillId="0" borderId="0" xfId="0" applyFont="1" applyBorder="1"/>
    <xf numFmtId="0" fontId="3" fillId="0" borderId="0" xfId="0" applyFont="1" applyAlignment="1" applyProtection="1">
      <alignment vertical="justify"/>
      <protection hidden="1"/>
    </xf>
    <xf numFmtId="0" fontId="4" fillId="2" borderId="6" xfId="0" applyFont="1" applyFill="1" applyBorder="1" applyAlignment="1" applyProtection="1">
      <alignment horizontal="center" vertical="center"/>
    </xf>
    <xf numFmtId="0" fontId="4" fillId="2" borderId="7" xfId="0" applyFont="1" applyFill="1" applyBorder="1" applyAlignment="1" applyProtection="1">
      <alignment horizontal="center" vertical="center"/>
    </xf>
    <xf numFmtId="2" fontId="4" fillId="0" borderId="8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wrapText="1"/>
    </xf>
    <xf numFmtId="0" fontId="5" fillId="2" borderId="9" xfId="0" applyFont="1" applyFill="1" applyBorder="1" applyAlignment="1" applyProtection="1">
      <alignment horizontal="center" vertical="center"/>
    </xf>
    <xf numFmtId="3" fontId="5" fillId="3" borderId="9" xfId="0" applyNumberFormat="1" applyFont="1" applyFill="1" applyBorder="1" applyAlignment="1" applyProtection="1">
      <alignment horizontal="center" vertical="center"/>
    </xf>
    <xf numFmtId="0" fontId="6" fillId="2" borderId="10" xfId="0" applyFont="1" applyFill="1" applyBorder="1" applyAlignment="1" applyProtection="1">
      <alignment horizontal="center" vertical="center"/>
    </xf>
    <xf numFmtId="0" fontId="4" fillId="2" borderId="11" xfId="0" applyFont="1" applyFill="1" applyBorder="1" applyAlignment="1" applyProtection="1">
      <alignment horizontal="left" vertical="center"/>
    </xf>
    <xf numFmtId="4" fontId="4" fillId="3" borderId="10" xfId="0" applyNumberFormat="1" applyFont="1" applyFill="1" applyBorder="1" applyProtection="1"/>
    <xf numFmtId="0" fontId="6" fillId="2" borderId="12" xfId="0" applyFont="1" applyFill="1" applyBorder="1" applyAlignment="1" applyProtection="1">
      <alignment horizontal="center" vertical="center"/>
    </xf>
    <xf numFmtId="0" fontId="6" fillId="2" borderId="13" xfId="0" applyFont="1" applyFill="1" applyBorder="1" applyAlignment="1" applyProtection="1">
      <alignment horizontal="left" vertical="center"/>
    </xf>
    <xf numFmtId="4" fontId="6" fillId="2" borderId="12" xfId="0" applyNumberFormat="1" applyFont="1" applyFill="1" applyBorder="1" applyProtection="1"/>
    <xf numFmtId="0" fontId="7" fillId="2" borderId="12" xfId="0" applyFont="1" applyFill="1" applyBorder="1" applyAlignment="1" applyProtection="1">
      <alignment horizontal="center" vertical="center"/>
    </xf>
    <xf numFmtId="0" fontId="7" fillId="2" borderId="13" xfId="0" applyFont="1" applyFill="1" applyBorder="1" applyAlignment="1" applyProtection="1">
      <alignment horizontal="left" vertical="center"/>
    </xf>
    <xf numFmtId="2" fontId="7" fillId="0" borderId="12" xfId="0" applyNumberFormat="1" applyFont="1" applyFill="1" applyBorder="1" applyProtection="1">
      <protection locked="0"/>
    </xf>
    <xf numFmtId="2" fontId="6" fillId="0" borderId="12" xfId="0" applyNumberFormat="1" applyFont="1" applyFill="1" applyBorder="1" applyProtection="1">
      <protection locked="0"/>
    </xf>
    <xf numFmtId="0" fontId="8" fillId="2" borderId="12" xfId="0" applyFont="1" applyFill="1" applyBorder="1" applyAlignment="1" applyProtection="1">
      <alignment horizontal="center" vertical="center"/>
    </xf>
    <xf numFmtId="0" fontId="9" fillId="2" borderId="13" xfId="0" applyFont="1" applyFill="1" applyBorder="1" applyAlignment="1" applyProtection="1">
      <alignment horizontal="left" vertical="center"/>
    </xf>
    <xf numFmtId="4" fontId="9" fillId="2" borderId="12" xfId="0" applyNumberFormat="1" applyFont="1" applyFill="1" applyBorder="1" applyProtection="1"/>
    <xf numFmtId="0" fontId="10" fillId="2" borderId="13" xfId="0" applyFont="1" applyFill="1" applyBorder="1" applyAlignment="1" applyProtection="1">
      <alignment horizontal="left" vertical="center"/>
    </xf>
    <xf numFmtId="2" fontId="3" fillId="0" borderId="12" xfId="0" applyNumberFormat="1" applyFont="1" applyFill="1" applyBorder="1" applyProtection="1">
      <protection locked="0"/>
    </xf>
    <xf numFmtId="0" fontId="8" fillId="2" borderId="13" xfId="0" applyFont="1" applyFill="1" applyBorder="1" applyAlignment="1" applyProtection="1">
      <alignment horizontal="left" vertical="center"/>
    </xf>
    <xf numFmtId="4" fontId="8" fillId="2" borderId="12" xfId="0" applyNumberFormat="1" applyFont="1" applyFill="1" applyBorder="1" applyProtection="1"/>
    <xf numFmtId="0" fontId="4" fillId="2" borderId="13" xfId="0" applyFont="1" applyFill="1" applyBorder="1" applyAlignment="1" applyProtection="1">
      <alignment horizontal="left" vertical="center"/>
    </xf>
    <xf numFmtId="4" fontId="4" fillId="2" borderId="12" xfId="0" applyNumberFormat="1" applyFont="1" applyFill="1" applyBorder="1" applyProtection="1"/>
    <xf numFmtId="2" fontId="10" fillId="0" borderId="12" xfId="0" applyNumberFormat="1" applyFont="1" applyFill="1" applyBorder="1" applyProtection="1">
      <protection locked="0"/>
    </xf>
    <xf numFmtId="0" fontId="6" fillId="2" borderId="14" xfId="0" applyFont="1" applyFill="1" applyBorder="1" applyAlignment="1" applyProtection="1">
      <alignment horizontal="left" vertical="center"/>
    </xf>
    <xf numFmtId="0" fontId="6" fillId="2" borderId="12" xfId="0" applyFont="1" applyFill="1" applyBorder="1" applyAlignment="1" applyProtection="1">
      <alignment horizontal="left" vertical="center"/>
    </xf>
    <xf numFmtId="0" fontId="4" fillId="2" borderId="15" xfId="0" applyFont="1" applyFill="1" applyBorder="1" applyAlignment="1" applyProtection="1">
      <alignment horizontal="left" vertical="center"/>
    </xf>
    <xf numFmtId="2" fontId="6" fillId="0" borderId="15" xfId="0" applyNumberFormat="1" applyFont="1" applyFill="1" applyBorder="1" applyProtection="1">
      <protection locked="0"/>
    </xf>
    <xf numFmtId="0" fontId="4" fillId="2" borderId="16" xfId="0" applyFont="1" applyFill="1" applyBorder="1" applyAlignment="1" applyProtection="1">
      <alignment horizontal="left" vertical="center"/>
    </xf>
    <xf numFmtId="4" fontId="4" fillId="2" borderId="17" xfId="0" applyNumberFormat="1" applyFont="1" applyFill="1" applyBorder="1" applyProtection="1"/>
    <xf numFmtId="4" fontId="4" fillId="2" borderId="10" xfId="0" applyNumberFormat="1" applyFont="1" applyFill="1" applyBorder="1" applyProtection="1"/>
    <xf numFmtId="0" fontId="11" fillId="2" borderId="12" xfId="0" applyFont="1" applyFill="1" applyBorder="1" applyAlignment="1" applyProtection="1">
      <alignment horizontal="center" vertical="center"/>
    </xf>
    <xf numFmtId="0" fontId="11" fillId="2" borderId="13" xfId="0" applyFont="1" applyFill="1" applyBorder="1" applyAlignment="1" applyProtection="1">
      <alignment horizontal="left" vertical="center"/>
    </xf>
    <xf numFmtId="0" fontId="4" fillId="2" borderId="12" xfId="0" applyFont="1" applyFill="1" applyBorder="1" applyAlignment="1" applyProtection="1">
      <alignment horizontal="center" vertical="center"/>
    </xf>
    <xf numFmtId="0" fontId="5" fillId="2" borderId="12" xfId="0" applyFont="1" applyFill="1" applyBorder="1" applyAlignment="1" applyProtection="1">
      <alignment horizontal="center" vertical="center"/>
    </xf>
    <xf numFmtId="0" fontId="5" fillId="2" borderId="13" xfId="0" applyFont="1" applyFill="1" applyBorder="1" applyAlignment="1" applyProtection="1">
      <alignment horizontal="left" vertical="center"/>
    </xf>
    <xf numFmtId="0" fontId="12" fillId="2" borderId="17" xfId="0" applyFont="1" applyFill="1" applyBorder="1" applyAlignment="1" applyProtection="1">
      <alignment horizontal="center" vertical="center"/>
    </xf>
    <xf numFmtId="0" fontId="12" fillId="2" borderId="16" xfId="0" applyFont="1" applyFill="1" applyBorder="1" applyAlignment="1" applyProtection="1">
      <alignment horizontal="left" vertical="center"/>
    </xf>
    <xf numFmtId="0" fontId="3" fillId="2" borderId="18" xfId="0" applyFont="1" applyFill="1" applyBorder="1" applyAlignment="1" applyProtection="1">
      <alignment horizontal="center" vertical="center"/>
    </xf>
    <xf numFmtId="0" fontId="12" fillId="3" borderId="19" xfId="0" applyFont="1" applyFill="1" applyBorder="1" applyAlignment="1" applyProtection="1">
      <alignment horizontal="left" vertical="center"/>
    </xf>
    <xf numFmtId="4" fontId="4" fillId="2" borderId="18" xfId="0" applyNumberFormat="1" applyFont="1" applyFill="1" applyBorder="1" applyProtection="1"/>
    <xf numFmtId="0" fontId="0" fillId="0" borderId="0" xfId="0" applyProtection="1"/>
    <xf numFmtId="0" fontId="12" fillId="2" borderId="20" xfId="0" applyFont="1" applyFill="1" applyBorder="1" applyAlignment="1" applyProtection="1">
      <alignment horizontal="center" vertical="center"/>
    </xf>
    <xf numFmtId="0" fontId="12" fillId="2" borderId="21" xfId="0" applyFont="1" applyFill="1" applyBorder="1" applyAlignment="1" applyProtection="1">
      <alignment horizontal="center" vertical="center"/>
    </xf>
    <xf numFmtId="164" fontId="14" fillId="2" borderId="20" xfId="0" applyNumberFormat="1" applyFont="1" applyFill="1" applyBorder="1" applyAlignment="1" applyProtection="1">
      <alignment horizontal="center" vertical="center" wrapText="1"/>
    </xf>
    <xf numFmtId="0" fontId="4" fillId="0" borderId="22" xfId="0" applyNumberFormat="1" applyFont="1" applyFill="1" applyBorder="1" applyAlignment="1" applyProtection="1">
      <alignment horizontal="center" vertical="center"/>
      <protection locked="0"/>
    </xf>
    <xf numFmtId="0" fontId="15" fillId="0" borderId="0" xfId="0" applyFont="1" applyFill="1" applyBorder="1" applyAlignment="1" applyProtection="1">
      <alignment horizontal="center" vertical="center"/>
      <protection locked="0"/>
    </xf>
    <xf numFmtId="0" fontId="7" fillId="2" borderId="23" xfId="0" applyFont="1" applyFill="1" applyBorder="1" applyAlignment="1" applyProtection="1">
      <alignment horizontal="center" vertical="center"/>
    </xf>
    <xf numFmtId="0" fontId="5" fillId="2" borderId="10" xfId="0" applyFont="1" applyFill="1" applyBorder="1" applyAlignment="1" applyProtection="1">
      <alignment horizontal="center" vertical="center"/>
    </xf>
    <xf numFmtId="3" fontId="5" fillId="2" borderId="10" xfId="0" applyNumberFormat="1" applyFont="1" applyFill="1" applyBorder="1" applyAlignment="1" applyProtection="1">
      <alignment horizontal="center" vertical="center"/>
    </xf>
    <xf numFmtId="3" fontId="5" fillId="2" borderId="24" xfId="0" applyNumberFormat="1" applyFont="1" applyFill="1" applyBorder="1" applyAlignment="1" applyProtection="1">
      <alignment horizontal="center" vertical="center"/>
    </xf>
    <xf numFmtId="0" fontId="16" fillId="0" borderId="0" xfId="0" applyFont="1" applyFill="1" applyBorder="1" applyAlignment="1" applyProtection="1">
      <alignment horizontal="center" vertical="center"/>
      <protection locked="0"/>
    </xf>
    <xf numFmtId="0" fontId="6" fillId="2" borderId="25" xfId="0" applyNumberFormat="1" applyFont="1" applyFill="1" applyBorder="1" applyAlignment="1" applyProtection="1">
      <alignment horizontal="center" vertical="center"/>
    </xf>
    <xf numFmtId="164" fontId="4" fillId="0" borderId="26" xfId="1" applyNumberFormat="1" applyFont="1" applyFill="1" applyBorder="1" applyAlignment="1" applyProtection="1">
      <alignment horizontal="center" vertical="center"/>
      <protection locked="0"/>
    </xf>
    <xf numFmtId="165" fontId="17" fillId="0" borderId="0" xfId="1" applyNumberFormat="1" applyFont="1" applyFill="1" applyBorder="1" applyAlignment="1" applyProtection="1">
      <alignment horizontal="center" vertical="center"/>
      <protection locked="0"/>
    </xf>
    <xf numFmtId="164" fontId="6" fillId="0" borderId="26" xfId="0" applyNumberFormat="1" applyFont="1" applyFill="1" applyBorder="1" applyAlignment="1" applyProtection="1">
      <alignment horizontal="center" vertical="center"/>
      <protection locked="0"/>
    </xf>
    <xf numFmtId="0" fontId="17" fillId="0" borderId="0" xfId="0" applyNumberFormat="1" applyFont="1" applyFill="1" applyBorder="1" applyAlignment="1" applyProtection="1">
      <alignment horizontal="center" vertical="center"/>
      <protection locked="0"/>
    </xf>
    <xf numFmtId="0" fontId="6" fillId="2" borderId="25" xfId="0" applyFont="1" applyFill="1" applyBorder="1" applyAlignment="1" applyProtection="1">
      <alignment horizontal="center" vertical="center"/>
    </xf>
    <xf numFmtId="164" fontId="4" fillId="0" borderId="26" xfId="0" applyNumberFormat="1" applyFont="1" applyFill="1" applyBorder="1" applyAlignment="1" applyProtection="1">
      <alignment horizontal="center" vertical="center"/>
      <protection locked="0"/>
    </xf>
    <xf numFmtId="0" fontId="17" fillId="0" borderId="0" xfId="0" applyFont="1" applyFill="1" applyBorder="1" applyAlignment="1" applyProtection="1">
      <alignment horizontal="center" vertical="center"/>
      <protection locked="0"/>
    </xf>
    <xf numFmtId="0" fontId="6" fillId="2" borderId="12" xfId="0" applyFont="1" applyFill="1" applyBorder="1" applyAlignment="1" applyProtection="1">
      <alignment horizontal="right" vertical="center"/>
    </xf>
    <xf numFmtId="0" fontId="17" fillId="0" borderId="0" xfId="0" applyFont="1" applyFill="1" applyBorder="1" applyAlignment="1" applyProtection="1">
      <alignment horizontal="right" vertical="center"/>
      <protection locked="0"/>
    </xf>
    <xf numFmtId="0" fontId="11" fillId="2" borderId="12" xfId="0" applyFont="1" applyFill="1" applyBorder="1" applyAlignment="1" applyProtection="1">
      <alignment horizontal="right" vertical="center"/>
    </xf>
    <xf numFmtId="164" fontId="11" fillId="0" borderId="26" xfId="0" applyNumberFormat="1" applyFont="1" applyFill="1" applyBorder="1" applyAlignment="1" applyProtection="1">
      <alignment horizontal="right" vertical="center"/>
      <protection locked="0"/>
    </xf>
    <xf numFmtId="164" fontId="4" fillId="3" borderId="26" xfId="0" applyNumberFormat="1" applyFont="1" applyFill="1" applyBorder="1" applyAlignment="1" applyProtection="1">
      <alignment horizontal="center" vertical="center"/>
    </xf>
    <xf numFmtId="0" fontId="17" fillId="0" borderId="0" xfId="0" applyFont="1" applyFill="1" applyBorder="1" applyAlignment="1" applyProtection="1">
      <alignment horizontal="center" vertical="center"/>
    </xf>
    <xf numFmtId="164" fontId="6" fillId="3" borderId="27" xfId="0" applyNumberFormat="1" applyFont="1" applyFill="1" applyBorder="1" applyAlignment="1" applyProtection="1">
      <alignment horizontal="center" vertical="center"/>
    </xf>
    <xf numFmtId="0" fontId="16" fillId="0" borderId="0" xfId="0" applyFont="1" applyFill="1" applyBorder="1" applyAlignment="1" applyProtection="1">
      <alignment vertical="center"/>
    </xf>
    <xf numFmtId="164" fontId="15" fillId="0" borderId="0" xfId="0" applyNumberFormat="1" applyFont="1" applyFill="1" applyBorder="1" applyAlignment="1" applyProtection="1">
      <alignment horizontal="center" vertical="center"/>
    </xf>
    <xf numFmtId="0" fontId="18" fillId="0" borderId="0" xfId="0" applyFont="1" applyFill="1" applyBorder="1" applyAlignment="1" applyProtection="1">
      <alignment horizontal="right" vertical="center"/>
      <protection locked="0"/>
    </xf>
    <xf numFmtId="0" fontId="19" fillId="0" borderId="0" xfId="0" applyFont="1" applyFill="1" applyBorder="1" applyAlignment="1" applyProtection="1">
      <alignment horizontal="right" vertical="center"/>
      <protection locked="0"/>
    </xf>
    <xf numFmtId="1" fontId="6" fillId="2" borderId="25" xfId="0" applyNumberFormat="1" applyFont="1" applyFill="1" applyBorder="1" applyAlignment="1" applyProtection="1">
      <alignment horizontal="center" vertical="center"/>
    </xf>
    <xf numFmtId="166" fontId="6" fillId="2" borderId="12" xfId="0" applyNumberFormat="1" applyFont="1" applyFill="1" applyBorder="1" applyAlignment="1" applyProtection="1">
      <alignment horizontal="center" vertical="center"/>
    </xf>
    <xf numFmtId="1" fontId="6" fillId="3" borderId="26" xfId="0" applyNumberFormat="1" applyFont="1" applyFill="1" applyBorder="1" applyAlignment="1" applyProtection="1">
      <alignment horizontal="center" vertical="center"/>
    </xf>
    <xf numFmtId="16" fontId="6" fillId="2" borderId="25" xfId="0" applyNumberFormat="1" applyFont="1" applyFill="1" applyBorder="1" applyAlignment="1" applyProtection="1">
      <alignment horizontal="center" vertical="center"/>
    </xf>
    <xf numFmtId="1" fontId="6" fillId="3" borderId="26" xfId="0" applyNumberFormat="1" applyFont="1" applyFill="1" applyBorder="1" applyAlignment="1" applyProtection="1">
      <alignment horizontal="right" vertical="center"/>
    </xf>
    <xf numFmtId="0" fontId="11" fillId="2" borderId="25" xfId="0" applyFont="1" applyFill="1" applyBorder="1" applyAlignment="1" applyProtection="1">
      <alignment horizontal="center" vertical="center"/>
    </xf>
    <xf numFmtId="1" fontId="11" fillId="3" borderId="26" xfId="0" applyNumberFormat="1" applyFont="1" applyFill="1" applyBorder="1" applyAlignment="1" applyProtection="1">
      <alignment horizontal="right" vertical="center"/>
    </xf>
    <xf numFmtId="0" fontId="11" fillId="2" borderId="28" xfId="0" applyFont="1" applyFill="1" applyBorder="1" applyAlignment="1" applyProtection="1">
      <alignment horizontal="right" vertical="center"/>
    </xf>
    <xf numFmtId="0" fontId="11" fillId="2" borderId="28" xfId="0" applyFont="1" applyFill="1" applyBorder="1" applyAlignment="1" applyProtection="1">
      <alignment horizontal="center" vertical="center"/>
    </xf>
    <xf numFmtId="1" fontId="11" fillId="3" borderId="29" xfId="0" applyNumberFormat="1" applyFont="1" applyFill="1" applyBorder="1" applyAlignment="1" applyProtection="1">
      <alignment horizontal="right" vertical="center"/>
    </xf>
    <xf numFmtId="0" fontId="20" fillId="0" borderId="0" xfId="0" applyFont="1" applyFill="1" applyBorder="1" applyAlignment="1" applyProtection="1">
      <alignment horizontal="center" vertical="center"/>
      <protection locked="0"/>
    </xf>
    <xf numFmtId="0" fontId="6" fillId="2" borderId="30" xfId="0" applyFont="1" applyFill="1" applyBorder="1" applyAlignment="1" applyProtection="1">
      <alignment horizontal="center" vertical="center"/>
    </xf>
    <xf numFmtId="0" fontId="4" fillId="2" borderId="9" xfId="0" applyFont="1" applyFill="1" applyBorder="1" applyAlignment="1" applyProtection="1">
      <alignment horizontal="center" vertical="center"/>
    </xf>
    <xf numFmtId="0" fontId="6" fillId="2" borderId="9" xfId="0" applyFont="1" applyFill="1" applyBorder="1" applyAlignment="1" applyProtection="1">
      <alignment horizontal="center" vertical="center"/>
    </xf>
    <xf numFmtId="164" fontId="4" fillId="3" borderId="31" xfId="0" applyNumberFormat="1" applyFont="1" applyFill="1" applyBorder="1" applyAlignment="1" applyProtection="1">
      <alignment horizontal="center" vertical="center"/>
    </xf>
    <xf numFmtId="0" fontId="21" fillId="0" borderId="0" xfId="0" applyFont="1" applyFill="1" applyBorder="1" applyAlignment="1" applyProtection="1">
      <alignment horizontal="center" vertical="center"/>
      <protection locked="0"/>
    </xf>
    <xf numFmtId="0" fontId="21" fillId="0" borderId="0" xfId="0" applyFont="1" applyFill="1" applyBorder="1" applyAlignment="1" applyProtection="1">
      <alignment horizontal="right" vertical="center"/>
      <protection locked="0"/>
    </xf>
    <xf numFmtId="0" fontId="6" fillId="2" borderId="12" xfId="0" applyFont="1" applyFill="1" applyBorder="1" applyAlignment="1" applyProtection="1">
      <alignment horizontal="right" vertical="center" wrapText="1"/>
    </xf>
    <xf numFmtId="0" fontId="6" fillId="2" borderId="11" xfId="0" applyFont="1" applyFill="1" applyBorder="1" applyAlignment="1" applyProtection="1">
      <alignment horizontal="right" vertical="center"/>
    </xf>
    <xf numFmtId="0" fontId="21" fillId="0" borderId="0" xfId="0" applyFont="1" applyFill="1" applyBorder="1" applyAlignment="1" applyProtection="1">
      <alignment horizontal="center" vertical="center"/>
    </xf>
    <xf numFmtId="164" fontId="6" fillId="3" borderId="26" xfId="0" applyNumberFormat="1" applyFont="1" applyFill="1" applyBorder="1" applyAlignment="1" applyProtection="1">
      <alignment horizontal="center" vertical="center"/>
    </xf>
    <xf numFmtId="0" fontId="22" fillId="0" borderId="0" xfId="0" applyFont="1" applyFill="1" applyBorder="1" applyAlignment="1" applyProtection="1">
      <alignment horizontal="right" vertical="center"/>
      <protection locked="0"/>
    </xf>
    <xf numFmtId="0" fontId="23" fillId="0" borderId="0" xfId="0" applyFont="1" applyFill="1" applyBorder="1" applyAlignment="1" applyProtection="1">
      <alignment horizontal="right" vertical="center"/>
      <protection locked="0"/>
    </xf>
    <xf numFmtId="0" fontId="21" fillId="0" borderId="0" xfId="0" applyFont="1" applyFill="1" applyBorder="1" applyAlignment="1" applyProtection="1">
      <alignment horizontal="right" vertical="center"/>
    </xf>
    <xf numFmtId="0" fontId="11" fillId="2" borderId="12" xfId="0" applyFont="1" applyFill="1" applyBorder="1" applyAlignment="1" applyProtection="1">
      <alignment horizontal="right" vertical="center" wrapText="1"/>
    </xf>
    <xf numFmtId="1" fontId="11" fillId="3" borderId="26" xfId="0" applyNumberFormat="1" applyFont="1" applyFill="1" applyBorder="1" applyAlignment="1" applyProtection="1">
      <alignment horizontal="center" vertical="center"/>
    </xf>
    <xf numFmtId="0" fontId="20" fillId="0" borderId="0" xfId="0" applyFont="1" applyFill="1" applyBorder="1" applyAlignment="1" applyProtection="1">
      <alignment horizontal="right" vertical="center"/>
      <protection locked="0"/>
    </xf>
    <xf numFmtId="0" fontId="6" fillId="2" borderId="9" xfId="0" applyFont="1" applyFill="1" applyBorder="1" applyAlignment="1" applyProtection="1">
      <alignment horizontal="center" vertical="center" wrapText="1"/>
    </xf>
    <xf numFmtId="164" fontId="6" fillId="0" borderId="31" xfId="0" applyNumberFormat="1" applyFont="1" applyFill="1" applyBorder="1" applyAlignment="1" applyProtection="1">
      <alignment horizontal="center" vertical="center"/>
      <protection locked="0"/>
    </xf>
    <xf numFmtId="0" fontId="24" fillId="0" borderId="0" xfId="0" applyFont="1" applyFill="1" applyBorder="1" applyAlignment="1" applyProtection="1">
      <alignment horizontal="center" vertical="center"/>
      <protection locked="0"/>
    </xf>
    <xf numFmtId="0" fontId="6" fillId="2" borderId="32" xfId="0" applyFont="1" applyFill="1" applyBorder="1" applyAlignment="1" applyProtection="1">
      <alignment horizontal="center" vertical="center"/>
    </xf>
    <xf numFmtId="0" fontId="6" fillId="2" borderId="28" xfId="0" applyFont="1" applyFill="1" applyBorder="1" applyAlignment="1" applyProtection="1">
      <alignment horizontal="center" vertical="center"/>
    </xf>
    <xf numFmtId="1" fontId="6" fillId="3" borderId="29" xfId="0" applyNumberFormat="1" applyFont="1" applyFill="1" applyBorder="1" applyAlignment="1" applyProtection="1">
      <alignment horizontal="center" vertical="center"/>
    </xf>
    <xf numFmtId="0" fontId="25" fillId="0" borderId="0" xfId="0" applyFont="1" applyAlignment="1" applyProtection="1">
      <alignment horizontal="center"/>
    </xf>
    <xf numFmtId="0" fontId="0" fillId="0" borderId="5" xfId="0" applyBorder="1"/>
    <xf numFmtId="0" fontId="4" fillId="2" borderId="21" xfId="0" applyFont="1" applyFill="1" applyBorder="1" applyAlignment="1" applyProtection="1">
      <alignment horizontal="center" vertical="center"/>
    </xf>
    <xf numFmtId="164" fontId="4" fillId="2" borderId="33" xfId="0" applyNumberFormat="1" applyFont="1" applyFill="1" applyBorder="1" applyAlignment="1" applyProtection="1">
      <alignment horizontal="center" vertical="center" wrapText="1"/>
    </xf>
    <xf numFmtId="3" fontId="4" fillId="0" borderId="8" xfId="0" applyNumberFormat="1" applyFont="1" applyFill="1" applyBorder="1" applyAlignment="1" applyProtection="1">
      <alignment horizontal="center" vertical="center"/>
      <protection locked="0"/>
    </xf>
    <xf numFmtId="0" fontId="20" fillId="0" borderId="0" xfId="0" applyFont="1" applyFill="1" applyBorder="1" applyAlignment="1" applyProtection="1">
      <alignment horizontal="center" vertical="center"/>
      <protection hidden="1"/>
    </xf>
    <xf numFmtId="164" fontId="6" fillId="0" borderId="29" xfId="0" applyNumberFormat="1" applyFont="1" applyFill="1" applyBorder="1" applyAlignment="1" applyProtection="1">
      <alignment horizontal="center" vertical="center"/>
      <protection locked="0"/>
    </xf>
    <xf numFmtId="0" fontId="6" fillId="2" borderId="34" xfId="0" applyFont="1" applyFill="1" applyBorder="1" applyAlignment="1" applyProtection="1">
      <alignment horizontal="center" vertical="center"/>
    </xf>
    <xf numFmtId="1" fontId="6" fillId="2" borderId="12" xfId="0" applyNumberFormat="1" applyFont="1" applyFill="1" applyBorder="1" applyAlignment="1" applyProtection="1">
      <alignment horizontal="right" vertical="center"/>
    </xf>
    <xf numFmtId="1" fontId="6" fillId="2" borderId="12" xfId="0" applyNumberFormat="1" applyFont="1" applyFill="1" applyBorder="1" applyAlignment="1" applyProtection="1">
      <alignment horizontal="center" vertical="center"/>
    </xf>
    <xf numFmtId="3" fontId="6" fillId="0" borderId="26" xfId="0" applyNumberFormat="1" applyFont="1" applyFill="1" applyBorder="1" applyAlignment="1" applyProtection="1">
      <alignment horizontal="center" vertical="center"/>
      <protection locked="0"/>
    </xf>
    <xf numFmtId="1" fontId="17" fillId="0" borderId="0" xfId="0" applyNumberFormat="1" applyFont="1" applyFill="1" applyBorder="1" applyAlignment="1" applyProtection="1">
      <alignment horizontal="center" vertical="center"/>
      <protection locked="0"/>
    </xf>
    <xf numFmtId="0" fontId="6" fillId="2" borderId="28" xfId="0" applyFont="1" applyFill="1" applyBorder="1" applyAlignment="1" applyProtection="1">
      <alignment horizontal="right" vertical="center"/>
    </xf>
    <xf numFmtId="1" fontId="6" fillId="2" borderId="28" xfId="0" applyNumberFormat="1" applyFont="1" applyFill="1" applyBorder="1" applyAlignment="1" applyProtection="1">
      <alignment horizontal="center" vertical="center"/>
    </xf>
    <xf numFmtId="3" fontId="6" fillId="0" borderId="29" xfId="0" applyNumberFormat="1" applyFont="1" applyFill="1" applyBorder="1" applyAlignment="1" applyProtection="1">
      <alignment horizontal="center" vertical="center"/>
      <protection locked="0"/>
    </xf>
    <xf numFmtId="0" fontId="17" fillId="0" borderId="0" xfId="0" applyFont="1" applyFill="1" applyBorder="1" applyAlignment="1" applyProtection="1">
      <alignment horizontal="center" vertical="center"/>
      <protection hidden="1"/>
    </xf>
    <xf numFmtId="3" fontId="16" fillId="0" borderId="0" xfId="0" applyNumberFormat="1" applyFont="1" applyFill="1" applyBorder="1" applyAlignment="1" applyProtection="1">
      <alignment vertical="center"/>
      <protection hidden="1"/>
    </xf>
    <xf numFmtId="164" fontId="15" fillId="0" borderId="0" xfId="0" applyNumberFormat="1" applyFont="1" applyFill="1" applyBorder="1" applyAlignment="1" applyProtection="1">
      <alignment horizontal="center" vertical="center"/>
      <protection hidden="1"/>
    </xf>
    <xf numFmtId="164" fontId="11" fillId="0" borderId="26" xfId="0" applyNumberFormat="1" applyFont="1" applyFill="1" applyBorder="1" applyAlignment="1" applyProtection="1">
      <alignment vertical="center"/>
      <protection locked="0"/>
    </xf>
    <xf numFmtId="0" fontId="6" fillId="2" borderId="11" xfId="0" applyFont="1" applyFill="1" applyBorder="1" applyAlignment="1" applyProtection="1">
      <alignment horizontal="center" vertical="center"/>
    </xf>
    <xf numFmtId="0" fontId="27" fillId="0" borderId="0" xfId="0" applyFont="1" applyFill="1" applyBorder="1" applyAlignment="1" applyProtection="1">
      <alignment horizontal="right" vertical="center"/>
      <protection locked="0"/>
    </xf>
    <xf numFmtId="164" fontId="6" fillId="2" borderId="9" xfId="0" applyNumberFormat="1" applyFont="1" applyFill="1" applyBorder="1" applyAlignment="1" applyProtection="1">
      <alignment horizontal="center" vertical="center"/>
    </xf>
    <xf numFmtId="0" fontId="19" fillId="0" borderId="0" xfId="0" applyFont="1" applyFill="1" applyBorder="1" applyAlignment="1" applyProtection="1">
      <alignment horizontal="center" vertical="center"/>
      <protection locked="0"/>
    </xf>
    <xf numFmtId="164" fontId="6" fillId="2" borderId="26" xfId="0" applyNumberFormat="1" applyFont="1" applyFill="1" applyBorder="1" applyAlignment="1" applyProtection="1">
      <alignment horizontal="center" vertical="center"/>
    </xf>
    <xf numFmtId="3" fontId="11" fillId="0" borderId="26" xfId="0" applyNumberFormat="1" applyFont="1" applyFill="1" applyBorder="1" applyAlignment="1" applyProtection="1">
      <alignment vertical="center"/>
      <protection locked="0"/>
    </xf>
    <xf numFmtId="0" fontId="11" fillId="2" borderId="25" xfId="0" applyFont="1" applyFill="1" applyBorder="1" applyAlignment="1" applyProtection="1">
      <alignment horizontal="right" vertical="center"/>
    </xf>
    <xf numFmtId="3" fontId="6" fillId="2" borderId="26" xfId="0" applyNumberFormat="1" applyFont="1" applyFill="1" applyBorder="1" applyAlignment="1" applyProtection="1">
      <alignment horizontal="center" vertical="center"/>
    </xf>
    <xf numFmtId="0" fontId="28" fillId="0" borderId="0" xfId="0" applyFont="1" applyFill="1" applyBorder="1" applyAlignment="1" applyProtection="1">
      <alignment horizontal="center" vertical="center"/>
      <protection hidden="1"/>
    </xf>
    <xf numFmtId="164" fontId="11" fillId="2" borderId="12" xfId="0" applyNumberFormat="1" applyFont="1" applyFill="1" applyBorder="1" applyAlignment="1" applyProtection="1">
      <alignment horizontal="center" vertical="center"/>
    </xf>
    <xf numFmtId="164" fontId="6" fillId="2" borderId="12" xfId="0" applyNumberFormat="1" applyFont="1" applyFill="1" applyBorder="1" applyAlignment="1" applyProtection="1">
      <alignment horizontal="center" vertical="center"/>
    </xf>
    <xf numFmtId="0" fontId="23" fillId="0" borderId="0" xfId="0" applyFont="1" applyFill="1" applyBorder="1" applyAlignment="1" applyProtection="1">
      <alignment horizontal="center" vertical="center"/>
      <protection locked="0"/>
    </xf>
    <xf numFmtId="3" fontId="11" fillId="0" borderId="26" xfId="0" applyNumberFormat="1" applyFont="1" applyFill="1" applyBorder="1" applyAlignment="1" applyProtection="1">
      <alignment horizontal="right" vertical="center"/>
      <protection locked="0"/>
    </xf>
    <xf numFmtId="0" fontId="24" fillId="0" borderId="0" xfId="0" applyFont="1" applyFill="1" applyBorder="1" applyAlignment="1" applyProtection="1">
      <alignment horizontal="right" vertical="center"/>
      <protection locked="0"/>
    </xf>
    <xf numFmtId="0" fontId="6" fillId="2" borderId="35" xfId="0" applyFont="1" applyFill="1" applyBorder="1" applyAlignment="1" applyProtection="1">
      <alignment horizontal="center" vertical="center"/>
    </xf>
    <xf numFmtId="0" fontId="6" fillId="2" borderId="23" xfId="0" applyFont="1" applyFill="1" applyBorder="1" applyAlignment="1" applyProtection="1">
      <alignment horizontal="center" vertical="center"/>
    </xf>
    <xf numFmtId="0" fontId="6" fillId="2" borderId="10" xfId="0" applyFont="1" applyFill="1" applyBorder="1" applyAlignment="1" applyProtection="1">
      <alignment horizontal="right" vertical="center"/>
    </xf>
    <xf numFmtId="3" fontId="6" fillId="0" borderId="24" xfId="0" applyNumberFormat="1" applyFont="1" applyFill="1" applyBorder="1" applyAlignment="1" applyProtection="1">
      <alignment horizontal="right" vertical="center"/>
      <protection locked="0"/>
    </xf>
    <xf numFmtId="3" fontId="6" fillId="0" borderId="26" xfId="0" applyNumberFormat="1" applyFont="1" applyFill="1" applyBorder="1" applyAlignment="1" applyProtection="1">
      <alignment horizontal="right" vertical="center"/>
      <protection locked="0"/>
    </xf>
    <xf numFmtId="164" fontId="6" fillId="2" borderId="10" xfId="0" applyNumberFormat="1" applyFont="1" applyFill="1" applyBorder="1" applyAlignment="1" applyProtection="1">
      <alignment horizontal="center" vertical="center"/>
    </xf>
    <xf numFmtId="0" fontId="16" fillId="0" borderId="0" xfId="0" applyFont="1" applyFill="1" applyBorder="1" applyAlignment="1" applyProtection="1">
      <alignment vertical="center"/>
      <protection hidden="1"/>
    </xf>
    <xf numFmtId="0" fontId="6" fillId="2" borderId="36" xfId="0" applyFont="1" applyFill="1" applyBorder="1" applyAlignment="1" applyProtection="1">
      <alignment horizontal="center" vertical="center"/>
    </xf>
    <xf numFmtId="0" fontId="6" fillId="2" borderId="37" xfId="0" applyFont="1" applyFill="1" applyBorder="1" applyAlignment="1" applyProtection="1">
      <alignment horizontal="center" vertical="center"/>
    </xf>
    <xf numFmtId="3" fontId="6" fillId="0" borderId="38" xfId="0" applyNumberFormat="1" applyFont="1" applyFill="1" applyBorder="1" applyAlignment="1" applyProtection="1">
      <alignment horizontal="center" vertical="center"/>
      <protection locked="0"/>
    </xf>
    <xf numFmtId="0" fontId="6" fillId="2" borderId="39" xfId="0" applyFont="1" applyFill="1" applyBorder="1" applyAlignment="1" applyProtection="1">
      <alignment horizontal="center" vertical="center"/>
    </xf>
    <xf numFmtId="3" fontId="6" fillId="2" borderId="27" xfId="0" applyNumberFormat="1" applyFont="1" applyFill="1" applyBorder="1" applyAlignment="1" applyProtection="1">
      <alignment horizontal="center" vertical="center"/>
    </xf>
    <xf numFmtId="0" fontId="21" fillId="0" borderId="0" xfId="0" applyFont="1" applyFill="1" applyBorder="1" applyAlignment="1" applyProtection="1">
      <alignment horizontal="center" vertical="center"/>
      <protection hidden="1"/>
    </xf>
    <xf numFmtId="164" fontId="6" fillId="0" borderId="24" xfId="0" applyNumberFormat="1" applyFont="1" applyFill="1" applyBorder="1" applyAlignment="1" applyProtection="1">
      <alignment horizontal="right" vertical="center"/>
      <protection locked="0"/>
    </xf>
    <xf numFmtId="164" fontId="6" fillId="0" borderId="26" xfId="0" applyNumberFormat="1" applyFont="1" applyFill="1" applyBorder="1" applyAlignment="1" applyProtection="1">
      <alignment horizontal="right" vertical="center"/>
      <protection locked="0"/>
    </xf>
    <xf numFmtId="0" fontId="6" fillId="2" borderId="37" xfId="0" applyFont="1" applyFill="1" applyBorder="1" applyAlignment="1" applyProtection="1">
      <alignment horizontal="right" vertical="center"/>
    </xf>
    <xf numFmtId="164" fontId="6" fillId="0" borderId="38" xfId="0" applyNumberFormat="1" applyFont="1" applyFill="1" applyBorder="1" applyAlignment="1" applyProtection="1">
      <alignment horizontal="right" vertical="center"/>
      <protection locked="0"/>
    </xf>
    <xf numFmtId="164" fontId="6" fillId="2" borderId="27" xfId="0" applyNumberFormat="1" applyFont="1" applyFill="1" applyBorder="1" applyAlignment="1" applyProtection="1">
      <alignment horizontal="center" vertical="center"/>
    </xf>
    <xf numFmtId="0" fontId="6" fillId="2" borderId="41" xfId="0" applyFont="1" applyFill="1" applyBorder="1" applyAlignment="1" applyProtection="1">
      <alignment horizontal="center" vertical="center"/>
    </xf>
    <xf numFmtId="3" fontId="6" fillId="2" borderId="42" xfId="0" applyNumberFormat="1" applyFont="1" applyFill="1" applyBorder="1" applyAlignment="1" applyProtection="1">
      <alignment horizontal="center" vertical="center"/>
    </xf>
    <xf numFmtId="164" fontId="6" fillId="0" borderId="29" xfId="0" applyNumberFormat="1" applyFont="1" applyFill="1" applyBorder="1" applyAlignment="1" applyProtection="1">
      <alignment horizontal="right" vertical="center"/>
      <protection locked="0"/>
    </xf>
    <xf numFmtId="0" fontId="28" fillId="0" borderId="0" xfId="0" applyFont="1" applyFill="1" applyBorder="1" applyAlignment="1" applyProtection="1">
      <alignment horizontal="center" vertical="center"/>
      <protection locked="0"/>
    </xf>
    <xf numFmtId="0" fontId="29" fillId="2" borderId="30" xfId="0" applyFont="1" applyFill="1" applyBorder="1" applyAlignment="1" applyProtection="1">
      <alignment horizontal="center" vertical="center"/>
    </xf>
    <xf numFmtId="0" fontId="6" fillId="2" borderId="34" xfId="0" applyFont="1" applyFill="1" applyBorder="1" applyAlignment="1" applyProtection="1">
      <alignment vertical="center"/>
    </xf>
    <xf numFmtId="0" fontId="6" fillId="2" borderId="13" xfId="0" applyFont="1" applyFill="1" applyBorder="1" applyAlignment="1" applyProtection="1">
      <alignment vertical="center"/>
    </xf>
    <xf numFmtId="166" fontId="6" fillId="0" borderId="26" xfId="0" applyNumberFormat="1" applyFont="1" applyFill="1" applyBorder="1" applyAlignment="1" applyProtection="1">
      <alignment horizontal="center" vertical="center"/>
      <protection locked="0"/>
    </xf>
    <xf numFmtId="0" fontId="6" fillId="2" borderId="43" xfId="0" applyFont="1" applyFill="1" applyBorder="1" applyAlignment="1" applyProtection="1">
      <alignment vertical="center"/>
    </xf>
    <xf numFmtId="0" fontId="6" fillId="2" borderId="44" xfId="0" applyFont="1" applyFill="1" applyBorder="1" applyAlignment="1" applyProtection="1">
      <alignment horizontal="center" vertical="center"/>
    </xf>
    <xf numFmtId="0" fontId="6" fillId="2" borderId="45" xfId="0" applyFont="1" applyFill="1" applyBorder="1" applyAlignment="1" applyProtection="1">
      <alignment horizontal="center" vertical="center"/>
    </xf>
    <xf numFmtId="4" fontId="4" fillId="2" borderId="46" xfId="0" applyNumberFormat="1" applyFont="1" applyFill="1" applyBorder="1" applyAlignment="1" applyProtection="1">
      <alignment horizontal="center" vertical="center"/>
    </xf>
    <xf numFmtId="0" fontId="6" fillId="2" borderId="11" xfId="0" applyFont="1" applyFill="1" applyBorder="1" applyAlignment="1" applyProtection="1">
      <alignment vertical="center"/>
    </xf>
    <xf numFmtId="164" fontId="6" fillId="2" borderId="42" xfId="0" applyNumberFormat="1" applyFont="1" applyFill="1" applyBorder="1" applyAlignment="1" applyProtection="1">
      <alignment horizontal="center" vertical="center"/>
    </xf>
    <xf numFmtId="0" fontId="6" fillId="2" borderId="11" xfId="0" applyFont="1" applyFill="1" applyBorder="1" applyAlignment="1" applyProtection="1">
      <alignment horizontal="left" vertical="center"/>
    </xf>
    <xf numFmtId="0" fontId="6" fillId="2" borderId="28" xfId="0" applyFont="1" applyFill="1" applyBorder="1" applyAlignment="1" applyProtection="1">
      <alignment horizontal="left" vertical="center"/>
    </xf>
    <xf numFmtId="0" fontId="6" fillId="2" borderId="34" xfId="0" applyFont="1" applyFill="1" applyBorder="1" applyAlignment="1" applyProtection="1">
      <alignment horizontal="left" vertical="center"/>
    </xf>
    <xf numFmtId="3" fontId="29" fillId="2" borderId="31" xfId="0" applyNumberFormat="1" applyFont="1" applyFill="1" applyBorder="1" applyAlignment="1" applyProtection="1">
      <alignment horizontal="center" vertical="center"/>
    </xf>
    <xf numFmtId="3" fontId="31" fillId="0" borderId="26" xfId="0" applyNumberFormat="1" applyFont="1" applyFill="1" applyBorder="1" applyAlignment="1" applyProtection="1">
      <alignment vertical="center"/>
      <protection locked="0"/>
    </xf>
    <xf numFmtId="3" fontId="31" fillId="2" borderId="26" xfId="0" applyNumberFormat="1" applyFont="1" applyFill="1" applyBorder="1" applyAlignment="1" applyProtection="1">
      <alignment vertical="center"/>
    </xf>
    <xf numFmtId="3" fontId="32" fillId="0" borderId="26" xfId="0" applyNumberFormat="1" applyFont="1" applyFill="1" applyBorder="1" applyAlignment="1" applyProtection="1">
      <alignment vertical="center"/>
      <protection locked="0"/>
    </xf>
    <xf numFmtId="0" fontId="11" fillId="2" borderId="32" xfId="0" applyFont="1" applyFill="1" applyBorder="1" applyAlignment="1" applyProtection="1">
      <alignment horizontal="center" vertical="center"/>
    </xf>
    <xf numFmtId="164" fontId="11" fillId="2" borderId="28" xfId="0" applyNumberFormat="1" applyFont="1" applyFill="1" applyBorder="1" applyAlignment="1" applyProtection="1">
      <alignment horizontal="center" vertical="center"/>
    </xf>
    <xf numFmtId="3" fontId="32" fillId="0" borderId="29" xfId="0" applyNumberFormat="1" applyFont="1" applyFill="1" applyBorder="1" applyAlignment="1" applyProtection="1">
      <alignment vertical="center"/>
      <protection locked="0"/>
    </xf>
    <xf numFmtId="0" fontId="34" fillId="0" borderId="0" xfId="0" applyFont="1" applyFill="1" applyBorder="1" applyAlignment="1" applyProtection="1">
      <alignment horizontal="center" vertical="center"/>
      <protection hidden="1"/>
    </xf>
    <xf numFmtId="0" fontId="35" fillId="2" borderId="23" xfId="0" applyFont="1" applyFill="1" applyBorder="1" applyAlignment="1" applyProtection="1">
      <alignment horizontal="center" vertical="center"/>
    </xf>
    <xf numFmtId="0" fontId="35" fillId="2" borderId="10" xfId="0" applyFont="1" applyFill="1" applyBorder="1" applyAlignment="1" applyProtection="1">
      <alignment horizontal="center" vertical="center"/>
    </xf>
    <xf numFmtId="3" fontId="35" fillId="0" borderId="24" xfId="0" applyNumberFormat="1" applyFont="1" applyFill="1" applyBorder="1" applyAlignment="1" applyProtection="1">
      <alignment horizontal="center" vertical="center"/>
      <protection locked="0"/>
    </xf>
    <xf numFmtId="0" fontId="36" fillId="0" borderId="0" xfId="0" applyFont="1" applyFill="1" applyBorder="1" applyAlignment="1" applyProtection="1">
      <alignment horizontal="center" vertical="center"/>
      <protection locked="0"/>
    </xf>
    <xf numFmtId="0" fontId="35" fillId="2" borderId="25" xfId="0" applyFont="1" applyFill="1" applyBorder="1" applyAlignment="1" applyProtection="1">
      <alignment horizontal="center" vertical="center"/>
    </xf>
    <xf numFmtId="0" fontId="35" fillId="2" borderId="12" xfId="0" applyFont="1" applyFill="1" applyBorder="1" applyAlignment="1" applyProtection="1">
      <alignment horizontal="center" vertical="center"/>
    </xf>
    <xf numFmtId="3" fontId="35" fillId="0" borderId="26" xfId="0" applyNumberFormat="1" applyFont="1" applyFill="1" applyBorder="1" applyAlignment="1" applyProtection="1">
      <alignment horizontal="center" vertical="center"/>
      <protection locked="0"/>
    </xf>
    <xf numFmtId="3" fontId="35" fillId="2" borderId="26" xfId="0" applyNumberFormat="1" applyFont="1" applyFill="1" applyBorder="1" applyAlignment="1" applyProtection="1">
      <alignment horizontal="center" vertical="center"/>
    </xf>
    <xf numFmtId="0" fontId="36" fillId="0" borderId="0" xfId="0" applyFont="1" applyFill="1" applyBorder="1" applyAlignment="1" applyProtection="1">
      <alignment horizontal="center" vertical="center"/>
      <protection hidden="1"/>
    </xf>
    <xf numFmtId="0" fontId="37" fillId="2" borderId="25" xfId="0" applyFont="1" applyFill="1" applyBorder="1" applyAlignment="1" applyProtection="1">
      <alignment horizontal="center" vertical="center"/>
    </xf>
    <xf numFmtId="0" fontId="37" fillId="2" borderId="12" xfId="0" applyFont="1" applyFill="1" applyBorder="1" applyAlignment="1" applyProtection="1">
      <alignment horizontal="right" vertical="center"/>
    </xf>
    <xf numFmtId="0" fontId="37" fillId="2" borderId="12" xfId="0" applyFont="1" applyFill="1" applyBorder="1" applyAlignment="1" applyProtection="1">
      <alignment horizontal="center" vertical="center"/>
    </xf>
    <xf numFmtId="3" fontId="37" fillId="0" borderId="26" xfId="0" applyNumberFormat="1" applyFont="1" applyFill="1" applyBorder="1" applyAlignment="1" applyProtection="1">
      <alignment horizontal="right" vertical="center"/>
      <protection locked="0"/>
    </xf>
    <xf numFmtId="0" fontId="38" fillId="0" borderId="0" xfId="0" applyFont="1" applyFill="1" applyBorder="1" applyAlignment="1" applyProtection="1">
      <alignment horizontal="right" vertical="center"/>
      <protection locked="0"/>
    </xf>
    <xf numFmtId="0" fontId="35" fillId="2" borderId="32" xfId="0" applyFont="1" applyFill="1" applyBorder="1" applyAlignment="1" applyProtection="1">
      <alignment horizontal="center" vertical="center"/>
    </xf>
    <xf numFmtId="0" fontId="35" fillId="2" borderId="28" xfId="0" applyFont="1" applyFill="1" applyBorder="1" applyAlignment="1" applyProtection="1">
      <alignment horizontal="center" vertical="center"/>
    </xf>
    <xf numFmtId="3" fontId="35" fillId="0" borderId="29" xfId="0" applyNumberFormat="1" applyFont="1" applyFill="1" applyBorder="1" applyAlignment="1" applyProtection="1">
      <alignment horizontal="center" vertical="center"/>
      <protection locked="0"/>
    </xf>
    <xf numFmtId="0" fontId="35" fillId="0" borderId="0" xfId="0" applyFont="1" applyFill="1" applyBorder="1" applyAlignment="1" applyProtection="1">
      <alignment horizontal="center" vertical="center"/>
      <protection locked="0"/>
    </xf>
    <xf numFmtId="3" fontId="35" fillId="0" borderId="0" xfId="0" applyNumberFormat="1" applyFont="1" applyFill="1" applyBorder="1" applyAlignment="1" applyProtection="1">
      <alignment horizontal="center" vertical="center"/>
      <protection locked="0"/>
    </xf>
    <xf numFmtId="0" fontId="39" fillId="0" borderId="0" xfId="0" applyFont="1"/>
    <xf numFmtId="0" fontId="0" fillId="0" borderId="0" xfId="0" applyAlignment="1">
      <alignment horizontal="center"/>
    </xf>
    <xf numFmtId="0" fontId="40" fillId="0" borderId="0" xfId="0" applyFont="1"/>
    <xf numFmtId="0" fontId="2" fillId="0" borderId="0" xfId="0" applyFont="1"/>
    <xf numFmtId="0" fontId="2" fillId="0" borderId="4" xfId="0" applyFont="1" applyBorder="1"/>
    <xf numFmtId="0" fontId="6" fillId="0" borderId="0" xfId="0" applyFont="1"/>
    <xf numFmtId="0" fontId="4" fillId="2" borderId="20" xfId="0" applyFont="1" applyFill="1" applyBorder="1" applyAlignment="1" applyProtection="1">
      <alignment horizontal="center" vertical="center"/>
    </xf>
    <xf numFmtId="0" fontId="4" fillId="0" borderId="20" xfId="0" applyNumberFormat="1" applyFont="1" applyFill="1" applyBorder="1" applyAlignment="1" applyProtection="1">
      <alignment horizontal="center" vertical="center"/>
      <protection locked="0"/>
    </xf>
    <xf numFmtId="0" fontId="14" fillId="0" borderId="0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wrapText="1"/>
    </xf>
    <xf numFmtId="0" fontId="3" fillId="0" borderId="0" xfId="0" applyFont="1" applyFill="1" applyBorder="1" applyAlignment="1" applyProtection="1">
      <alignment horizontal="center" vertical="center"/>
      <protection locked="0"/>
    </xf>
    <xf numFmtId="0" fontId="4" fillId="2" borderId="25" xfId="0" applyFont="1" applyFill="1" applyBorder="1" applyAlignment="1" applyProtection="1">
      <alignment horizontal="center" vertical="center"/>
    </xf>
    <xf numFmtId="4" fontId="4" fillId="3" borderId="13" xfId="0" applyNumberFormat="1" applyFont="1" applyFill="1" applyBorder="1" applyAlignment="1" applyProtection="1">
      <alignment horizontal="center" vertical="center"/>
    </xf>
    <xf numFmtId="0" fontId="3" fillId="2" borderId="26" xfId="0" applyFont="1" applyFill="1" applyBorder="1" applyAlignment="1" applyProtection="1">
      <alignment horizontal="center" vertical="center"/>
    </xf>
    <xf numFmtId="4" fontId="6" fillId="2" borderId="13" xfId="0" applyNumberFormat="1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  <protection hidden="1"/>
    </xf>
    <xf numFmtId="4" fontId="4" fillId="0" borderId="13" xfId="0" applyNumberFormat="1" applyFont="1" applyFill="1" applyBorder="1" applyAlignment="1" applyProtection="1">
      <alignment horizontal="center" vertical="center"/>
      <protection locked="0"/>
    </xf>
    <xf numFmtId="4" fontId="43" fillId="2" borderId="13" xfId="0" applyNumberFormat="1" applyFont="1" applyFill="1" applyBorder="1" applyAlignment="1" applyProtection="1">
      <alignment horizontal="center" vertical="center"/>
    </xf>
    <xf numFmtId="4" fontId="44" fillId="2" borderId="0" xfId="0" applyNumberFormat="1" applyFont="1" applyFill="1" applyProtection="1"/>
    <xf numFmtId="4" fontId="11" fillId="0" borderId="13" xfId="0" applyNumberFormat="1" applyFont="1" applyFill="1" applyBorder="1" applyAlignment="1" applyProtection="1">
      <alignment horizontal="right" vertical="center"/>
      <protection locked="0"/>
    </xf>
    <xf numFmtId="0" fontId="5" fillId="2" borderId="26" xfId="0" applyFont="1" applyFill="1" applyBorder="1" applyAlignment="1" applyProtection="1">
      <alignment horizontal="right" vertical="center"/>
    </xf>
    <xf numFmtId="0" fontId="5" fillId="0" borderId="0" xfId="0" applyFont="1" applyFill="1" applyBorder="1" applyAlignment="1" applyProtection="1">
      <alignment horizontal="right" vertical="center"/>
      <protection locked="0"/>
    </xf>
    <xf numFmtId="4" fontId="6" fillId="3" borderId="13" xfId="0" applyNumberFormat="1" applyFont="1" applyFill="1" applyBorder="1" applyAlignment="1" applyProtection="1">
      <alignment horizontal="center" vertical="center"/>
    </xf>
    <xf numFmtId="4" fontId="6" fillId="0" borderId="13" xfId="0" applyNumberFormat="1" applyFont="1" applyFill="1" applyBorder="1" applyAlignment="1" applyProtection="1">
      <alignment horizontal="center" vertical="center"/>
      <protection locked="0"/>
    </xf>
    <xf numFmtId="0" fontId="6" fillId="2" borderId="49" xfId="0" applyFont="1" applyFill="1" applyBorder="1" applyAlignment="1" applyProtection="1">
      <alignment horizontal="center" vertical="center"/>
    </xf>
    <xf numFmtId="0" fontId="4" fillId="2" borderId="15" xfId="0" applyFont="1" applyFill="1" applyBorder="1" applyAlignment="1" applyProtection="1">
      <alignment horizontal="center" vertical="center"/>
    </xf>
    <xf numFmtId="4" fontId="4" fillId="0" borderId="50" xfId="0" applyNumberFormat="1" applyFont="1" applyFill="1" applyBorder="1" applyAlignment="1" applyProtection="1">
      <alignment horizontal="center" vertical="center"/>
      <protection locked="0"/>
    </xf>
    <xf numFmtId="0" fontId="3" fillId="2" borderId="51" xfId="0" applyFont="1" applyFill="1" applyBorder="1" applyAlignment="1" applyProtection="1">
      <alignment horizontal="center" vertical="center"/>
    </xf>
    <xf numFmtId="0" fontId="4" fillId="2" borderId="23" xfId="0" applyFont="1" applyFill="1" applyBorder="1" applyAlignment="1" applyProtection="1">
      <alignment horizontal="center" vertical="center"/>
    </xf>
    <xf numFmtId="0" fontId="4" fillId="2" borderId="10" xfId="0" applyFont="1" applyFill="1" applyBorder="1" applyAlignment="1" applyProtection="1">
      <alignment horizontal="center" vertical="center"/>
    </xf>
    <xf numFmtId="4" fontId="6" fillId="0" borderId="11" xfId="0" applyNumberFormat="1" applyFont="1" applyFill="1" applyBorder="1" applyAlignment="1" applyProtection="1">
      <alignment horizontal="center" vertical="center"/>
      <protection locked="0"/>
    </xf>
    <xf numFmtId="0" fontId="3" fillId="2" borderId="24" xfId="0" applyFont="1" applyFill="1" applyBorder="1" applyAlignment="1" applyProtection="1">
      <alignment horizontal="center" vertical="center"/>
    </xf>
    <xf numFmtId="0" fontId="4" fillId="2" borderId="0" xfId="0" applyFont="1" applyFill="1" applyAlignment="1" applyProtection="1">
      <alignment horizontal="center" wrapText="1"/>
    </xf>
    <xf numFmtId="0" fontId="4" fillId="2" borderId="12" xfId="0" applyFont="1" applyFill="1" applyBorder="1" applyAlignment="1" applyProtection="1">
      <alignment horizontal="center"/>
    </xf>
    <xf numFmtId="0" fontId="4" fillId="2" borderId="37" xfId="0" applyFont="1" applyFill="1" applyBorder="1" applyAlignment="1" applyProtection="1">
      <alignment horizontal="center" vertical="center"/>
    </xf>
    <xf numFmtId="4" fontId="6" fillId="0" borderId="14" xfId="0" applyNumberFormat="1" applyFont="1" applyFill="1" applyBorder="1" applyAlignment="1" applyProtection="1">
      <alignment horizontal="center" vertical="center"/>
      <protection locked="0"/>
    </xf>
    <xf numFmtId="0" fontId="5" fillId="2" borderId="38" xfId="0" applyFont="1" applyFill="1" applyBorder="1" applyAlignment="1" applyProtection="1">
      <alignment horizontal="right" vertical="center"/>
    </xf>
    <xf numFmtId="0" fontId="4" fillId="2" borderId="36" xfId="0" applyFont="1" applyFill="1" applyBorder="1" applyAlignment="1" applyProtection="1">
      <alignment horizontal="center" vertical="center"/>
    </xf>
    <xf numFmtId="4" fontId="6" fillId="0" borderId="12" xfId="0" applyNumberFormat="1" applyFont="1" applyFill="1" applyBorder="1" applyAlignment="1" applyProtection="1">
      <alignment horizontal="center" vertical="center"/>
      <protection locked="0"/>
    </xf>
    <xf numFmtId="0" fontId="6" fillId="0" borderId="0" xfId="0" applyFont="1" applyProtection="1">
      <protection locked="0"/>
    </xf>
    <xf numFmtId="164" fontId="6" fillId="0" borderId="14" xfId="0" applyNumberFormat="1" applyFont="1" applyFill="1" applyBorder="1" applyAlignment="1" applyProtection="1">
      <alignment horizontal="center" vertical="center"/>
      <protection locked="0"/>
    </xf>
    <xf numFmtId="0" fontId="3" fillId="2" borderId="38" xfId="0" applyFont="1" applyFill="1" applyBorder="1" applyAlignment="1" applyProtection="1">
      <alignment horizontal="center" vertical="center"/>
    </xf>
    <xf numFmtId="0" fontId="4" fillId="2" borderId="30" xfId="0" applyFont="1" applyFill="1" applyBorder="1" applyAlignment="1" applyProtection="1">
      <alignment horizontal="center" vertical="center"/>
    </xf>
    <xf numFmtId="3" fontId="4" fillId="2" borderId="9" xfId="0" applyNumberFormat="1" applyFont="1" applyFill="1" applyBorder="1" applyAlignment="1" applyProtection="1">
      <alignment horizontal="center" vertical="center" wrapText="1"/>
    </xf>
    <xf numFmtId="4" fontId="4" fillId="3" borderId="34" xfId="0" applyNumberFormat="1" applyFont="1" applyFill="1" applyBorder="1" applyAlignment="1" applyProtection="1">
      <alignment horizontal="center" vertical="center"/>
    </xf>
    <xf numFmtId="0" fontId="3" fillId="2" borderId="31" xfId="0" applyFont="1" applyFill="1" applyBorder="1" applyAlignment="1" applyProtection="1">
      <alignment horizontal="center" vertical="center"/>
    </xf>
    <xf numFmtId="164" fontId="4" fillId="0" borderId="13" xfId="0" applyNumberFormat="1" applyFont="1" applyFill="1" applyBorder="1" applyAlignment="1" applyProtection="1">
      <alignment horizontal="center" vertical="center"/>
      <protection locked="0"/>
    </xf>
    <xf numFmtId="164" fontId="4" fillId="0" borderId="13" xfId="0" applyNumberFormat="1" applyFont="1" applyFill="1" applyBorder="1" applyAlignment="1" applyProtection="1">
      <alignment horizontal="right" vertical="center"/>
      <protection locked="0"/>
    </xf>
    <xf numFmtId="0" fontId="14" fillId="2" borderId="26" xfId="0" applyFont="1" applyFill="1" applyBorder="1" applyAlignment="1" applyProtection="1">
      <alignment horizontal="center" vertical="center"/>
    </xf>
    <xf numFmtId="164" fontId="4" fillId="2" borderId="13" xfId="0" applyNumberFormat="1" applyFont="1" applyFill="1" applyBorder="1" applyAlignment="1" applyProtection="1">
      <alignment horizontal="center" vertical="center"/>
    </xf>
    <xf numFmtId="164" fontId="4" fillId="0" borderId="14" xfId="0" applyNumberFormat="1" applyFont="1" applyFill="1" applyBorder="1" applyAlignment="1" applyProtection="1">
      <alignment horizontal="right" vertical="center"/>
      <protection locked="0"/>
    </xf>
    <xf numFmtId="0" fontId="6" fillId="2" borderId="17" xfId="0" applyFont="1" applyFill="1" applyBorder="1" applyAlignment="1" applyProtection="1">
      <alignment horizontal="center" vertical="center"/>
    </xf>
    <xf numFmtId="164" fontId="4" fillId="0" borderId="15" xfId="0" applyNumberFormat="1" applyFont="1" applyFill="1" applyBorder="1" applyAlignment="1" applyProtection="1">
      <alignment horizontal="center" vertical="center"/>
      <protection locked="0"/>
    </xf>
    <xf numFmtId="164" fontId="4" fillId="0" borderId="10" xfId="0" applyNumberFormat="1" applyFont="1" applyFill="1" applyBorder="1" applyAlignment="1" applyProtection="1">
      <alignment horizontal="center" vertical="center"/>
      <protection locked="0"/>
    </xf>
    <xf numFmtId="0" fontId="14" fillId="2" borderId="24" xfId="0" applyFont="1" applyFill="1" applyBorder="1" applyAlignment="1" applyProtection="1">
      <alignment horizontal="center" vertical="center"/>
    </xf>
    <xf numFmtId="0" fontId="4" fillId="2" borderId="12" xfId="0" applyFont="1" applyFill="1" applyBorder="1" applyAlignment="1" applyProtection="1">
      <alignment horizontal="center" wrapText="1"/>
    </xf>
    <xf numFmtId="164" fontId="4" fillId="0" borderId="12" xfId="0" applyNumberFormat="1" applyFont="1" applyFill="1" applyBorder="1" applyAlignment="1" applyProtection="1">
      <alignment horizontal="center" vertical="center"/>
      <protection locked="0"/>
    </xf>
    <xf numFmtId="164" fontId="4" fillId="0" borderId="28" xfId="0" applyNumberFormat="1" applyFont="1" applyFill="1" applyBorder="1" applyAlignment="1" applyProtection="1">
      <alignment horizontal="center" vertical="center"/>
      <protection locked="0"/>
    </xf>
    <xf numFmtId="0" fontId="14" fillId="2" borderId="52" xfId="0" applyFont="1" applyFill="1" applyBorder="1" applyAlignment="1" applyProtection="1">
      <alignment horizontal="center" vertical="center"/>
    </xf>
    <xf numFmtId="0" fontId="6" fillId="2" borderId="10" xfId="0" applyFont="1" applyFill="1" applyBorder="1" applyAlignment="1" applyProtection="1">
      <alignment horizontal="center" vertical="center" wrapText="1"/>
    </xf>
    <xf numFmtId="4" fontId="6" fillId="3" borderId="11" xfId="0" applyNumberFormat="1" applyFont="1" applyFill="1" applyBorder="1" applyAlignment="1" applyProtection="1">
      <alignment horizontal="center" vertical="center"/>
    </xf>
    <xf numFmtId="164" fontId="6" fillId="0" borderId="13" xfId="0" applyNumberFormat="1" applyFont="1" applyFill="1" applyBorder="1" applyAlignment="1" applyProtection="1">
      <alignment horizontal="center" vertical="center"/>
      <protection locked="0"/>
    </xf>
    <xf numFmtId="164" fontId="6" fillId="0" borderId="13" xfId="0" applyNumberFormat="1" applyFont="1" applyFill="1" applyBorder="1" applyAlignment="1" applyProtection="1">
      <alignment horizontal="right" vertical="center"/>
      <protection locked="0"/>
    </xf>
    <xf numFmtId="0" fontId="3" fillId="2" borderId="26" xfId="0" applyFont="1" applyFill="1" applyBorder="1" applyAlignment="1" applyProtection="1">
      <alignment horizontal="right" vertical="center"/>
    </xf>
    <xf numFmtId="0" fontId="3" fillId="0" borderId="0" xfId="0" applyFont="1" applyFill="1" applyBorder="1" applyAlignment="1" applyProtection="1">
      <alignment horizontal="right" vertical="center"/>
      <protection locked="0"/>
    </xf>
    <xf numFmtId="164" fontId="6" fillId="2" borderId="13" xfId="0" applyNumberFormat="1" applyFont="1" applyFill="1" applyBorder="1" applyAlignment="1" applyProtection="1">
      <alignment horizontal="center" vertical="center"/>
    </xf>
    <xf numFmtId="0" fontId="4" fillId="2" borderId="17" xfId="0" applyFont="1" applyFill="1" applyBorder="1" applyAlignment="1" applyProtection="1">
      <alignment horizontal="center" vertical="center"/>
    </xf>
    <xf numFmtId="164" fontId="6" fillId="0" borderId="15" xfId="0" applyNumberFormat="1" applyFont="1" applyFill="1" applyBorder="1" applyAlignment="1" applyProtection="1">
      <alignment horizontal="center" vertical="center"/>
      <protection locked="0"/>
    </xf>
    <xf numFmtId="164" fontId="6" fillId="0" borderId="10" xfId="0" applyNumberFormat="1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Border="1" applyAlignment="1" applyProtection="1">
      <alignment horizontal="center" wrapText="1"/>
    </xf>
    <xf numFmtId="164" fontId="6" fillId="0" borderId="12" xfId="0" applyNumberFormat="1" applyFont="1" applyFill="1" applyBorder="1" applyAlignment="1" applyProtection="1">
      <alignment horizontal="center" vertical="center"/>
      <protection locked="0"/>
    </xf>
    <xf numFmtId="4" fontId="6" fillId="0" borderId="28" xfId="0" applyNumberFormat="1" applyFont="1" applyFill="1" applyBorder="1" applyAlignment="1" applyProtection="1">
      <alignment horizontal="center" vertical="center"/>
      <protection locked="0"/>
    </xf>
    <xf numFmtId="0" fontId="3" fillId="2" borderId="52" xfId="0" applyFont="1" applyFill="1" applyBorder="1" applyAlignment="1" applyProtection="1">
      <alignment horizontal="center" vertical="center"/>
    </xf>
    <xf numFmtId="0" fontId="4" fillId="2" borderId="9" xfId="0" applyFont="1" applyFill="1" applyBorder="1" applyAlignment="1" applyProtection="1">
      <alignment horizontal="center" vertical="center" wrapText="1"/>
    </xf>
    <xf numFmtId="4" fontId="11" fillId="0" borderId="13" xfId="0" applyNumberFormat="1" applyFont="1" applyFill="1" applyBorder="1" applyAlignment="1" applyProtection="1">
      <alignment vertical="center"/>
      <protection locked="0"/>
    </xf>
    <xf numFmtId="4" fontId="6" fillId="0" borderId="13" xfId="0" applyNumberFormat="1" applyFont="1" applyFill="1" applyBorder="1" applyAlignment="1" applyProtection="1">
      <alignment horizontal="right" vertical="center"/>
      <protection locked="0"/>
    </xf>
    <xf numFmtId="164" fontId="11" fillId="0" borderId="13" xfId="0" applyNumberFormat="1" applyFont="1" applyFill="1" applyBorder="1" applyAlignment="1" applyProtection="1">
      <alignment vertical="center"/>
      <protection locked="0"/>
    </xf>
    <xf numFmtId="0" fontId="6" fillId="2" borderId="12" xfId="0" applyFont="1" applyFill="1" applyBorder="1" applyAlignment="1" applyProtection="1">
      <alignment vertical="center"/>
    </xf>
    <xf numFmtId="164" fontId="6" fillId="0" borderId="53" xfId="0" applyNumberFormat="1" applyFont="1" applyFill="1" applyBorder="1" applyAlignment="1" applyProtection="1">
      <alignment horizontal="center" vertical="center"/>
      <protection locked="0"/>
    </xf>
    <xf numFmtId="0" fontId="3" fillId="2" borderId="29" xfId="0" applyFont="1" applyFill="1" applyBorder="1" applyAlignment="1" applyProtection="1">
      <alignment horizontal="center" vertical="center"/>
    </xf>
    <xf numFmtId="0" fontId="3" fillId="0" borderId="0" xfId="0" applyFont="1" applyAlignment="1" applyProtection="1">
      <alignment horizontal="left" vertical="center"/>
      <protection hidden="1"/>
    </xf>
    <xf numFmtId="0" fontId="12" fillId="2" borderId="55" xfId="0" applyFont="1" applyFill="1" applyBorder="1" applyAlignment="1" applyProtection="1">
      <alignment horizontal="right" vertical="center"/>
    </xf>
    <xf numFmtId="0" fontId="8" fillId="2" borderId="44" xfId="0" applyFont="1" applyFill="1" applyBorder="1" applyAlignment="1" applyProtection="1">
      <alignment horizontal="center" vertical="center"/>
    </xf>
    <xf numFmtId="0" fontId="12" fillId="2" borderId="66" xfId="0" applyFont="1" applyFill="1" applyBorder="1" applyAlignment="1" applyProtection="1">
      <alignment horizontal="left"/>
    </xf>
    <xf numFmtId="0" fontId="14" fillId="2" borderId="28" xfId="0" applyFont="1" applyFill="1" applyBorder="1" applyAlignment="1" applyProtection="1">
      <alignment horizontal="center" vertical="center" wrapText="1"/>
    </xf>
    <xf numFmtId="0" fontId="14" fillId="2" borderId="29" xfId="0" applyFont="1" applyFill="1" applyBorder="1" applyAlignment="1" applyProtection="1">
      <alignment horizontal="center" vertical="center" wrapText="1"/>
    </xf>
    <xf numFmtId="0" fontId="7" fillId="2" borderId="61" xfId="0" applyFont="1" applyFill="1" applyBorder="1" applyAlignment="1" applyProtection="1">
      <alignment horizontal="center" vertical="center"/>
    </xf>
    <xf numFmtId="0" fontId="7" fillId="2" borderId="44" xfId="0" applyFont="1" applyFill="1" applyBorder="1" applyAlignment="1" applyProtection="1">
      <alignment horizontal="center" vertical="center"/>
    </xf>
    <xf numFmtId="0" fontId="5" fillId="2" borderId="44" xfId="0" applyFont="1" applyFill="1" applyBorder="1" applyAlignment="1" applyProtection="1">
      <alignment horizontal="center" vertical="center"/>
    </xf>
    <xf numFmtId="0" fontId="7" fillId="2" borderId="44" xfId="0" applyFont="1" applyFill="1" applyBorder="1" applyAlignment="1" applyProtection="1">
      <alignment horizontal="center" vertical="center" wrapText="1"/>
    </xf>
    <xf numFmtId="0" fontId="7" fillId="2" borderId="43" xfId="0" applyFont="1" applyFill="1" applyBorder="1" applyAlignment="1" applyProtection="1">
      <alignment horizontal="center" vertical="center" wrapText="1"/>
    </xf>
    <xf numFmtId="0" fontId="5" fillId="2" borderId="67" xfId="0" applyFont="1" applyFill="1" applyBorder="1" applyAlignment="1" applyProtection="1">
      <alignment horizontal="center" vertical="center"/>
    </xf>
    <xf numFmtId="0" fontId="45" fillId="2" borderId="68" xfId="0" applyFont="1" applyFill="1" applyBorder="1" applyAlignment="1" applyProtection="1">
      <alignment horizontal="center" vertical="center"/>
    </xf>
    <xf numFmtId="0" fontId="45" fillId="2" borderId="69" xfId="0" applyFont="1" applyFill="1" applyBorder="1" applyAlignment="1" applyProtection="1">
      <alignment horizontal="left" vertical="center" wrapText="1"/>
    </xf>
    <xf numFmtId="1" fontId="45" fillId="2" borderId="69" xfId="0" applyNumberFormat="1" applyFont="1" applyFill="1" applyBorder="1" applyAlignment="1" applyProtection="1">
      <alignment horizontal="center" vertical="center" wrapText="1"/>
    </xf>
    <xf numFmtId="2" fontId="45" fillId="2" borderId="69" xfId="0" applyNumberFormat="1" applyFont="1" applyFill="1" applyBorder="1" applyAlignment="1" applyProtection="1">
      <alignment horizontal="center" vertical="center"/>
    </xf>
    <xf numFmtId="1" fontId="45" fillId="2" borderId="69" xfId="0" applyNumberFormat="1" applyFont="1" applyFill="1" applyBorder="1" applyAlignment="1" applyProtection="1">
      <alignment horizontal="center" vertical="center"/>
    </xf>
    <xf numFmtId="0" fontId="45" fillId="2" borderId="69" xfId="0" applyFont="1" applyFill="1" applyBorder="1" applyAlignment="1" applyProtection="1">
      <alignment horizontal="center" vertical="center"/>
    </xf>
    <xf numFmtId="0" fontId="45" fillId="2" borderId="69" xfId="0" applyFont="1" applyFill="1" applyBorder="1" applyAlignment="1" applyProtection="1">
      <alignment horizontal="center" vertical="center" wrapText="1"/>
    </xf>
    <xf numFmtId="0" fontId="45" fillId="2" borderId="70" xfId="0" applyFont="1" applyFill="1" applyBorder="1" applyAlignment="1" applyProtection="1">
      <alignment horizontal="center" vertical="center" wrapText="1"/>
    </xf>
    <xf numFmtId="2" fontId="45" fillId="2" borderId="71" xfId="0" applyNumberFormat="1" applyFont="1" applyFill="1" applyBorder="1" applyAlignment="1" applyProtection="1">
      <alignment horizontal="center" vertical="center"/>
    </xf>
    <xf numFmtId="0" fontId="4" fillId="2" borderId="10" xfId="0" applyFont="1" applyFill="1" applyBorder="1" applyAlignment="1" applyProtection="1">
      <alignment horizontal="left" vertical="center" wrapText="1"/>
    </xf>
    <xf numFmtId="1" fontId="45" fillId="2" borderId="10" xfId="0" applyNumberFormat="1" applyFont="1" applyFill="1" applyBorder="1" applyAlignment="1" applyProtection="1">
      <alignment horizontal="center" vertical="center" wrapText="1"/>
    </xf>
    <xf numFmtId="2" fontId="45" fillId="2" borderId="10" xfId="0" applyNumberFormat="1" applyFont="1" applyFill="1" applyBorder="1" applyAlignment="1" applyProtection="1">
      <alignment horizontal="center" vertical="center"/>
    </xf>
    <xf numFmtId="0" fontId="45" fillId="2" borderId="10" xfId="0" applyFont="1" applyFill="1" applyBorder="1" applyAlignment="1" applyProtection="1">
      <alignment horizontal="center" vertical="center" wrapText="1"/>
    </xf>
    <xf numFmtId="2" fontId="45" fillId="2" borderId="10" xfId="0" applyNumberFormat="1" applyFont="1" applyFill="1" applyBorder="1" applyAlignment="1" applyProtection="1">
      <alignment horizontal="center" vertical="center" wrapText="1"/>
    </xf>
    <xf numFmtId="2" fontId="45" fillId="2" borderId="24" xfId="0" applyNumberFormat="1" applyFont="1" applyFill="1" applyBorder="1" applyAlignment="1" applyProtection="1">
      <alignment horizontal="center" vertical="center"/>
    </xf>
    <xf numFmtId="0" fontId="8" fillId="2" borderId="25" xfId="0" applyFont="1" applyFill="1" applyBorder="1" applyAlignment="1" applyProtection="1">
      <alignment horizontal="center" vertical="center"/>
    </xf>
    <xf numFmtId="4" fontId="5" fillId="0" borderId="12" xfId="0" applyNumberFormat="1" applyFont="1" applyFill="1" applyBorder="1" applyAlignment="1" applyProtection="1">
      <alignment horizontal="center" vertical="center"/>
      <protection locked="0"/>
    </xf>
    <xf numFmtId="4" fontId="6" fillId="2" borderId="12" xfId="0" applyNumberFormat="1" applyFont="1" applyFill="1" applyBorder="1" applyAlignment="1" applyProtection="1">
      <alignment horizontal="center" vertical="center"/>
    </xf>
    <xf numFmtId="4" fontId="7" fillId="2" borderId="12" xfId="0" applyNumberFormat="1" applyFont="1" applyFill="1" applyBorder="1" applyAlignment="1" applyProtection="1">
      <alignment horizontal="center" vertical="center" wrapText="1"/>
    </xf>
    <xf numFmtId="4" fontId="7" fillId="0" borderId="12" xfId="0" applyNumberFormat="1" applyFont="1" applyFill="1" applyBorder="1" applyAlignment="1" applyProtection="1">
      <alignment horizontal="center" vertical="center" wrapText="1"/>
      <protection locked="0"/>
    </xf>
    <xf numFmtId="4" fontId="7" fillId="0" borderId="12" xfId="0" applyNumberFormat="1" applyFont="1" applyFill="1" applyBorder="1" applyAlignment="1" applyProtection="1">
      <alignment horizontal="center" vertical="center"/>
      <protection locked="0"/>
    </xf>
    <xf numFmtId="2" fontId="3" fillId="2" borderId="27" xfId="0" applyNumberFormat="1" applyFont="1" applyFill="1" applyBorder="1" applyAlignment="1" applyProtection="1">
      <alignment horizontal="center" vertical="center"/>
    </xf>
    <xf numFmtId="1" fontId="6" fillId="2" borderId="63" xfId="0" applyNumberFormat="1" applyFont="1" applyFill="1" applyBorder="1" applyAlignment="1" applyProtection="1">
      <alignment horizontal="center" vertical="center"/>
    </xf>
    <xf numFmtId="4" fontId="5" fillId="0" borderId="63" xfId="0" applyNumberFormat="1" applyFont="1" applyFill="1" applyBorder="1" applyAlignment="1" applyProtection="1">
      <alignment horizontal="center" vertical="center"/>
      <protection locked="0"/>
    </xf>
    <xf numFmtId="4" fontId="6" fillId="2" borderId="63" xfId="0" applyNumberFormat="1" applyFont="1" applyFill="1" applyBorder="1" applyAlignment="1" applyProtection="1">
      <alignment horizontal="center" vertical="center"/>
    </xf>
    <xf numFmtId="4" fontId="7" fillId="2" borderId="63" xfId="0" applyNumberFormat="1" applyFont="1" applyFill="1" applyBorder="1" applyAlignment="1" applyProtection="1">
      <alignment horizontal="center" vertical="center" wrapText="1"/>
    </xf>
    <xf numFmtId="4" fontId="7" fillId="0" borderId="63" xfId="0" applyNumberFormat="1" applyFont="1" applyFill="1" applyBorder="1" applyAlignment="1" applyProtection="1">
      <alignment horizontal="center" vertical="center" wrapText="1"/>
      <protection locked="0"/>
    </xf>
    <xf numFmtId="1" fontId="6" fillId="2" borderId="72" xfId="0" applyNumberFormat="1" applyFont="1" applyFill="1" applyBorder="1" applyAlignment="1" applyProtection="1">
      <alignment horizontal="center" vertical="center"/>
    </xf>
    <xf numFmtId="4" fontId="5" fillId="0" borderId="72" xfId="0" applyNumberFormat="1" applyFont="1" applyFill="1" applyBorder="1" applyAlignment="1" applyProtection="1">
      <alignment horizontal="center" vertical="center"/>
      <protection locked="0"/>
    </xf>
    <xf numFmtId="4" fontId="6" fillId="2" borderId="72" xfId="0" applyNumberFormat="1" applyFont="1" applyFill="1" applyBorder="1" applyAlignment="1" applyProtection="1">
      <alignment horizontal="center" vertical="center"/>
    </xf>
    <xf numFmtId="4" fontId="7" fillId="0" borderId="72" xfId="0" applyNumberFormat="1" applyFont="1" applyFill="1" applyBorder="1" applyAlignment="1" applyProtection="1">
      <alignment horizontal="center" vertical="center" wrapText="1"/>
      <protection locked="0"/>
    </xf>
    <xf numFmtId="0" fontId="8" fillId="2" borderId="49" xfId="0" applyFont="1" applyFill="1" applyBorder="1" applyAlignment="1" applyProtection="1">
      <alignment horizontal="center" vertical="center"/>
    </xf>
    <xf numFmtId="0" fontId="6" fillId="2" borderId="15" xfId="0" applyFont="1" applyFill="1" applyBorder="1" applyAlignment="1" applyProtection="1">
      <alignment vertical="center"/>
    </xf>
    <xf numFmtId="1" fontId="6" fillId="2" borderId="73" xfId="0" applyNumberFormat="1" applyFont="1" applyFill="1" applyBorder="1" applyAlignment="1" applyProtection="1">
      <alignment horizontal="center" vertical="center"/>
    </xf>
    <xf numFmtId="4" fontId="5" fillId="0" borderId="73" xfId="0" applyNumberFormat="1" applyFont="1" applyFill="1" applyBorder="1" applyAlignment="1" applyProtection="1">
      <alignment horizontal="center" vertical="center"/>
      <protection locked="0"/>
    </xf>
    <xf numFmtId="4" fontId="6" fillId="2" borderId="73" xfId="0" applyNumberFormat="1" applyFont="1" applyFill="1" applyBorder="1" applyAlignment="1" applyProtection="1">
      <alignment horizontal="center" vertical="center"/>
    </xf>
    <xf numFmtId="4" fontId="7" fillId="2" borderId="73" xfId="0" applyNumberFormat="1" applyFont="1" applyFill="1" applyBorder="1" applyAlignment="1" applyProtection="1">
      <alignment horizontal="center" vertical="center" wrapText="1"/>
    </xf>
    <xf numFmtId="4" fontId="7" fillId="0" borderId="73" xfId="0" applyNumberFormat="1" applyFont="1" applyFill="1" applyBorder="1" applyAlignment="1" applyProtection="1">
      <alignment horizontal="center" vertical="center" wrapText="1"/>
      <protection locked="0"/>
    </xf>
    <xf numFmtId="4" fontId="7" fillId="0" borderId="15" xfId="0" applyNumberFormat="1" applyFont="1" applyFill="1" applyBorder="1" applyAlignment="1" applyProtection="1">
      <alignment horizontal="center" vertical="center"/>
      <protection locked="0"/>
    </xf>
    <xf numFmtId="4" fontId="7" fillId="0" borderId="15" xfId="0" applyNumberFormat="1" applyFont="1" applyFill="1" applyBorder="1" applyAlignment="1" applyProtection="1">
      <alignment horizontal="center" vertical="center" wrapText="1"/>
      <protection locked="0"/>
    </xf>
    <xf numFmtId="2" fontId="3" fillId="2" borderId="51" xfId="0" applyNumberFormat="1" applyFont="1" applyFill="1" applyBorder="1" applyAlignment="1" applyProtection="1">
      <alignment horizontal="center" vertical="center"/>
    </xf>
    <xf numFmtId="0" fontId="4" fillId="2" borderId="10" xfId="0" applyFont="1" applyFill="1" applyBorder="1" applyAlignment="1" applyProtection="1">
      <alignment vertical="center" wrapText="1"/>
    </xf>
    <xf numFmtId="1" fontId="4" fillId="2" borderId="10" xfId="0" applyNumberFormat="1" applyFont="1" applyFill="1" applyBorder="1" applyAlignment="1" applyProtection="1">
      <alignment horizontal="center" vertical="center"/>
    </xf>
    <xf numFmtId="2" fontId="14" fillId="2" borderId="10" xfId="0" applyNumberFormat="1" applyFont="1" applyFill="1" applyBorder="1" applyAlignment="1" applyProtection="1">
      <alignment horizontal="center" vertical="center"/>
    </xf>
    <xf numFmtId="2" fontId="14" fillId="2" borderId="24" xfId="0" applyNumberFormat="1" applyFont="1" applyFill="1" applyBorder="1" applyAlignment="1" applyProtection="1">
      <alignment horizontal="center" vertical="center"/>
    </xf>
    <xf numFmtId="0" fontId="5" fillId="0" borderId="12" xfId="0" applyFont="1" applyFill="1" applyBorder="1" applyAlignment="1" applyProtection="1">
      <alignment horizontal="center" vertical="center"/>
      <protection locked="0"/>
    </xf>
    <xf numFmtId="0" fontId="7" fillId="0" borderId="12" xfId="0" applyFont="1" applyFill="1" applyBorder="1" applyAlignment="1" applyProtection="1">
      <alignment horizontal="center" vertical="center" wrapText="1"/>
      <protection locked="0"/>
    </xf>
    <xf numFmtId="0" fontId="7" fillId="0" borderId="12" xfId="0" applyFont="1" applyFill="1" applyBorder="1" applyAlignment="1" applyProtection="1">
      <alignment horizontal="center" vertical="center"/>
      <protection locked="0"/>
    </xf>
    <xf numFmtId="0" fontId="7" fillId="0" borderId="13" xfId="0" applyFont="1" applyFill="1" applyBorder="1" applyAlignment="1" applyProtection="1">
      <alignment horizontal="center" vertical="center" wrapText="1"/>
      <protection locked="0"/>
    </xf>
    <xf numFmtId="2" fontId="3" fillId="2" borderId="24" xfId="0" applyNumberFormat="1" applyFont="1" applyFill="1" applyBorder="1" applyAlignment="1" applyProtection="1">
      <alignment horizontal="center" vertical="center"/>
    </xf>
    <xf numFmtId="0" fontId="5" fillId="0" borderId="73" xfId="0" applyFont="1" applyFill="1" applyBorder="1" applyAlignment="1" applyProtection="1">
      <alignment horizontal="center" vertical="center"/>
      <protection locked="0"/>
    </xf>
    <xf numFmtId="0" fontId="6" fillId="2" borderId="73" xfId="0" applyFont="1" applyFill="1" applyBorder="1" applyAlignment="1" applyProtection="1">
      <alignment horizontal="center" vertical="center"/>
    </xf>
    <xf numFmtId="0" fontId="7" fillId="0" borderId="73" xfId="0" applyFont="1" applyFill="1" applyBorder="1" applyAlignment="1" applyProtection="1">
      <alignment horizontal="center" vertical="center" wrapText="1"/>
      <protection locked="0"/>
    </xf>
    <xf numFmtId="0" fontId="7" fillId="0" borderId="15" xfId="0" applyFont="1" applyFill="1" applyBorder="1" applyAlignment="1" applyProtection="1">
      <alignment horizontal="center" vertical="center"/>
      <protection locked="0"/>
    </xf>
    <xf numFmtId="0" fontId="7" fillId="0" borderId="15" xfId="0" applyFont="1" applyFill="1" applyBorder="1" applyAlignment="1" applyProtection="1">
      <alignment horizontal="center" vertical="center" wrapText="1"/>
      <protection locked="0"/>
    </xf>
    <xf numFmtId="0" fontId="45" fillId="2" borderId="74" xfId="0" applyFont="1" applyFill="1" applyBorder="1" applyAlignment="1" applyProtection="1">
      <alignment horizontal="center" vertical="center"/>
    </xf>
    <xf numFmtId="0" fontId="45" fillId="2" borderId="17" xfId="0" applyFont="1" applyFill="1" applyBorder="1" applyAlignment="1" applyProtection="1">
      <alignment vertical="center" wrapText="1"/>
    </xf>
    <xf numFmtId="1" fontId="45" fillId="2" borderId="17" xfId="0" applyNumberFormat="1" applyFont="1" applyFill="1" applyBorder="1" applyAlignment="1" applyProtection="1">
      <alignment horizontal="center" vertical="center"/>
    </xf>
    <xf numFmtId="4" fontId="45" fillId="0" borderId="17" xfId="0" applyNumberFormat="1" applyFont="1" applyFill="1" applyBorder="1" applyAlignment="1" applyProtection="1">
      <alignment horizontal="center" vertical="center"/>
      <protection locked="0"/>
    </xf>
    <xf numFmtId="0" fontId="45" fillId="2" borderId="17" xfId="0" applyFont="1" applyFill="1" applyBorder="1" applyAlignment="1" applyProtection="1">
      <alignment horizontal="center" vertical="center"/>
    </xf>
    <xf numFmtId="0" fontId="45" fillId="2" borderId="17" xfId="0" applyFont="1" applyFill="1" applyBorder="1" applyAlignment="1" applyProtection="1">
      <alignment horizontal="center" vertical="center" wrapText="1"/>
    </xf>
    <xf numFmtId="4" fontId="45" fillId="0" borderId="17" xfId="0" applyNumberFormat="1" applyFont="1" applyFill="1" applyBorder="1" applyAlignment="1" applyProtection="1">
      <alignment horizontal="center" vertical="center" wrapText="1"/>
      <protection locked="0"/>
    </xf>
    <xf numFmtId="3" fontId="45" fillId="2" borderId="17" xfId="0" applyNumberFormat="1" applyFont="1" applyFill="1" applyBorder="1" applyAlignment="1" applyProtection="1">
      <alignment horizontal="center" vertical="center"/>
    </xf>
    <xf numFmtId="2" fontId="45" fillId="2" borderId="75" xfId="0" applyNumberFormat="1" applyFont="1" applyFill="1" applyBorder="1" applyAlignment="1" applyProtection="1">
      <alignment horizontal="center" vertical="center"/>
    </xf>
    <xf numFmtId="0" fontId="14" fillId="2" borderId="63" xfId="0" applyFont="1" applyFill="1" applyBorder="1" applyAlignment="1" applyProtection="1">
      <alignment horizontal="center" vertical="center" wrapText="1"/>
    </xf>
    <xf numFmtId="0" fontId="14" fillId="2" borderId="46" xfId="0" applyFont="1" applyFill="1" applyBorder="1" applyAlignment="1" applyProtection="1">
      <alignment horizontal="center" vertical="center" wrapText="1"/>
    </xf>
    <xf numFmtId="0" fontId="12" fillId="2" borderId="25" xfId="0" applyFont="1" applyFill="1" applyBorder="1" applyAlignment="1" applyProtection="1">
      <alignment horizontal="center" vertical="center"/>
    </xf>
    <xf numFmtId="0" fontId="4" fillId="2" borderId="12" xfId="0" applyFont="1" applyFill="1" applyBorder="1" applyAlignment="1" applyProtection="1">
      <alignment horizontal="left" vertical="center" wrapText="1"/>
    </xf>
    <xf numFmtId="1" fontId="14" fillId="2" borderId="12" xfId="0" applyNumberFormat="1" applyFont="1" applyFill="1" applyBorder="1" applyAlignment="1" applyProtection="1">
      <alignment horizontal="center" vertical="center" wrapText="1"/>
    </xf>
    <xf numFmtId="2" fontId="14" fillId="2" borderId="12" xfId="0" applyNumberFormat="1" applyFont="1" applyFill="1" applyBorder="1" applyAlignment="1" applyProtection="1">
      <alignment horizontal="center" vertical="center" wrapText="1"/>
    </xf>
    <xf numFmtId="0" fontId="14" fillId="2" borderId="12" xfId="0" applyFont="1" applyFill="1" applyBorder="1" applyAlignment="1" applyProtection="1">
      <alignment horizontal="center" vertical="center" wrapText="1"/>
    </xf>
    <xf numFmtId="3" fontId="14" fillId="2" borderId="12" xfId="0" applyNumberFormat="1" applyFont="1" applyFill="1" applyBorder="1" applyAlignment="1" applyProtection="1">
      <alignment horizontal="center" vertical="center" wrapText="1"/>
    </xf>
    <xf numFmtId="2" fontId="14" fillId="2" borderId="26" xfId="0" applyNumberFormat="1" applyFont="1" applyFill="1" applyBorder="1" applyAlignment="1" applyProtection="1">
      <alignment horizontal="center" vertical="center" wrapText="1"/>
    </xf>
    <xf numFmtId="1" fontId="6" fillId="0" borderId="12" xfId="0" applyNumberFormat="1" applyFont="1" applyFill="1" applyBorder="1" applyAlignment="1" applyProtection="1">
      <alignment vertical="center"/>
      <protection locked="0"/>
    </xf>
    <xf numFmtId="2" fontId="15" fillId="2" borderId="12" xfId="0" applyNumberFormat="1" applyFont="1" applyFill="1" applyBorder="1" applyAlignment="1" applyProtection="1">
      <alignment vertical="center"/>
    </xf>
    <xf numFmtId="1" fontId="15" fillId="0" borderId="12" xfId="0" applyNumberFormat="1" applyFont="1" applyFill="1" applyBorder="1" applyAlignment="1" applyProtection="1">
      <alignment vertical="center"/>
      <protection locked="0"/>
    </xf>
    <xf numFmtId="0" fontId="3" fillId="2" borderId="12" xfId="0" applyFont="1" applyFill="1" applyBorder="1" applyAlignment="1" applyProtection="1">
      <alignment horizontal="center" vertical="center"/>
    </xf>
    <xf numFmtId="3" fontId="3" fillId="0" borderId="12" xfId="0" applyNumberFormat="1" applyFont="1" applyFill="1" applyBorder="1" applyAlignment="1" applyProtection="1">
      <alignment horizontal="center" vertical="center"/>
      <protection locked="0"/>
    </xf>
    <xf numFmtId="3" fontId="15" fillId="0" borderId="12" xfId="0" applyNumberFormat="1" applyFont="1" applyFill="1" applyBorder="1" applyAlignment="1" applyProtection="1">
      <alignment vertical="center"/>
      <protection locked="0"/>
    </xf>
    <xf numFmtId="3" fontId="15" fillId="0" borderId="12" xfId="0" applyNumberFormat="1" applyFont="1" applyFill="1" applyBorder="1" applyAlignment="1" applyProtection="1">
      <alignment vertical="justify"/>
      <protection locked="0"/>
    </xf>
    <xf numFmtId="3" fontId="15" fillId="0" borderId="13" xfId="0" applyNumberFormat="1" applyFont="1" applyFill="1" applyBorder="1" applyAlignment="1" applyProtection="1">
      <alignment vertical="justify"/>
      <protection locked="0"/>
    </xf>
    <xf numFmtId="2" fontId="46" fillId="2" borderId="26" xfId="0" applyNumberFormat="1" applyFont="1" applyFill="1" applyBorder="1" applyAlignment="1" applyProtection="1">
      <alignment vertical="justify"/>
    </xf>
    <xf numFmtId="1" fontId="6" fillId="0" borderId="15" xfId="0" applyNumberFormat="1" applyFont="1" applyFill="1" applyBorder="1" applyAlignment="1" applyProtection="1">
      <alignment vertical="center"/>
      <protection locked="0"/>
    </xf>
    <xf numFmtId="2" fontId="15" fillId="2" borderId="15" xfId="0" applyNumberFormat="1" applyFont="1" applyFill="1" applyBorder="1" applyAlignment="1" applyProtection="1">
      <alignment vertical="center"/>
    </xf>
    <xf numFmtId="1" fontId="15" fillId="0" borderId="15" xfId="0" applyNumberFormat="1" applyFont="1" applyFill="1" applyBorder="1" applyAlignment="1" applyProtection="1">
      <alignment vertical="center"/>
      <protection locked="0"/>
    </xf>
    <xf numFmtId="0" fontId="3" fillId="2" borderId="15" xfId="0" applyFont="1" applyFill="1" applyBorder="1" applyAlignment="1" applyProtection="1">
      <alignment horizontal="center" vertical="center"/>
    </xf>
    <xf numFmtId="3" fontId="3" fillId="0" borderId="15" xfId="0" applyNumberFormat="1" applyFont="1" applyFill="1" applyBorder="1" applyAlignment="1" applyProtection="1">
      <alignment horizontal="center" vertical="center"/>
      <protection locked="0"/>
    </xf>
    <xf numFmtId="3" fontId="15" fillId="0" borderId="15" xfId="0" applyNumberFormat="1" applyFont="1" applyFill="1" applyBorder="1" applyAlignment="1" applyProtection="1">
      <alignment vertical="center"/>
      <protection locked="0"/>
    </xf>
    <xf numFmtId="3" fontId="15" fillId="0" borderId="15" xfId="0" applyNumberFormat="1" applyFont="1" applyFill="1" applyBorder="1" applyAlignment="1" applyProtection="1">
      <alignment vertical="justify"/>
      <protection locked="0"/>
    </xf>
    <xf numFmtId="3" fontId="15" fillId="0" borderId="50" xfId="0" applyNumberFormat="1" applyFont="1" applyFill="1" applyBorder="1" applyAlignment="1" applyProtection="1">
      <alignment vertical="justify"/>
      <protection locked="0"/>
    </xf>
    <xf numFmtId="1" fontId="15" fillId="2" borderId="10" xfId="0" applyNumberFormat="1" applyFont="1" applyFill="1" applyBorder="1" applyAlignment="1" applyProtection="1">
      <alignment horizontal="center" vertical="center"/>
    </xf>
    <xf numFmtId="2" fontId="15" fillId="2" borderId="10" xfId="0" applyNumberFormat="1" applyFont="1" applyFill="1" applyBorder="1" applyAlignment="1" applyProtection="1">
      <alignment horizontal="center" vertical="center"/>
    </xf>
    <xf numFmtId="0" fontId="3" fillId="2" borderId="10" xfId="0" applyFont="1" applyFill="1" applyBorder="1" applyAlignment="1" applyProtection="1">
      <alignment horizontal="center" vertical="center"/>
    </xf>
    <xf numFmtId="3" fontId="6" fillId="2" borderId="10" xfId="0" applyNumberFormat="1" applyFont="1" applyFill="1" applyBorder="1" applyAlignment="1" applyProtection="1">
      <alignment horizontal="center" vertical="center"/>
    </xf>
    <xf numFmtId="2" fontId="15" fillId="2" borderId="24" xfId="0" applyNumberFormat="1" applyFont="1" applyFill="1" applyBorder="1" applyAlignment="1" applyProtection="1">
      <alignment horizontal="center" vertical="center"/>
    </xf>
    <xf numFmtId="2" fontId="15" fillId="2" borderId="26" xfId="0" applyNumberFormat="1" applyFont="1" applyFill="1" applyBorder="1" applyAlignment="1" applyProtection="1">
      <alignment vertical="justify"/>
    </xf>
    <xf numFmtId="0" fontId="45" fillId="2" borderId="78" xfId="0" applyFont="1" applyFill="1" applyBorder="1" applyAlignment="1" applyProtection="1">
      <alignment horizontal="center" vertical="center"/>
    </xf>
    <xf numFmtId="0" fontId="45" fillId="2" borderId="18" xfId="0" applyFont="1" applyFill="1" applyBorder="1" applyAlignment="1" applyProtection="1">
      <alignment vertical="center" wrapText="1"/>
    </xf>
    <xf numFmtId="1" fontId="45" fillId="2" borderId="18" xfId="0" applyNumberFormat="1" applyFont="1" applyFill="1" applyBorder="1" applyAlignment="1" applyProtection="1">
      <alignment horizontal="center" vertical="center"/>
    </xf>
    <xf numFmtId="4" fontId="45" fillId="0" borderId="18" xfId="0" applyNumberFormat="1" applyFont="1" applyFill="1" applyBorder="1" applyAlignment="1" applyProtection="1">
      <alignment horizontal="center" vertical="center"/>
      <protection locked="0"/>
    </xf>
    <xf numFmtId="0" fontId="45" fillId="2" borderId="18" xfId="0" applyFont="1" applyFill="1" applyBorder="1" applyAlignment="1" applyProtection="1">
      <alignment horizontal="center" vertical="center"/>
    </xf>
    <xf numFmtId="0" fontId="45" fillId="2" borderId="18" xfId="0" applyFont="1" applyFill="1" applyBorder="1" applyAlignment="1" applyProtection="1">
      <alignment horizontal="center" vertical="center" wrapText="1"/>
    </xf>
    <xf numFmtId="3" fontId="45" fillId="2" borderId="18" xfId="0" applyNumberFormat="1" applyFont="1" applyFill="1" applyBorder="1" applyAlignment="1" applyProtection="1">
      <alignment horizontal="center" vertical="center"/>
    </xf>
    <xf numFmtId="4" fontId="45" fillId="0" borderId="18" xfId="0" applyNumberFormat="1" applyFont="1" applyFill="1" applyBorder="1" applyAlignment="1" applyProtection="1">
      <alignment horizontal="center" vertical="center" wrapText="1"/>
      <protection locked="0"/>
    </xf>
    <xf numFmtId="4" fontId="45" fillId="0" borderId="19" xfId="0" applyNumberFormat="1" applyFont="1" applyFill="1" applyBorder="1" applyAlignment="1" applyProtection="1">
      <alignment horizontal="center" vertical="center" wrapText="1"/>
      <protection locked="0"/>
    </xf>
    <xf numFmtId="2" fontId="45" fillId="2" borderId="79" xfId="0" applyNumberFormat="1" applyFont="1" applyFill="1" applyBorder="1" applyAlignment="1" applyProtection="1">
      <alignment horizontal="center" vertical="center"/>
    </xf>
    <xf numFmtId="0" fontId="8" fillId="2" borderId="23" xfId="0" applyFont="1" applyFill="1" applyBorder="1" applyAlignment="1" applyProtection="1">
      <alignment horizontal="center" vertical="center"/>
    </xf>
    <xf numFmtId="1" fontId="6" fillId="2" borderId="10" xfId="0" applyNumberFormat="1" applyFont="1" applyFill="1" applyBorder="1" applyAlignment="1" applyProtection="1">
      <alignment vertical="center"/>
    </xf>
    <xf numFmtId="2" fontId="15" fillId="2" borderId="10" xfId="0" applyNumberFormat="1" applyFont="1" applyFill="1" applyBorder="1" applyAlignment="1" applyProtection="1">
      <alignment vertical="center"/>
    </xf>
    <xf numFmtId="3" fontId="6" fillId="2" borderId="10" xfId="0" applyNumberFormat="1" applyFont="1" applyFill="1" applyBorder="1" applyAlignment="1" applyProtection="1">
      <alignment vertical="center"/>
    </xf>
    <xf numFmtId="2" fontId="14" fillId="2" borderId="26" xfId="0" applyNumberFormat="1" applyFont="1" applyFill="1" applyBorder="1" applyAlignment="1" applyProtection="1">
      <alignment horizontal="right" vertical="center" wrapText="1"/>
    </xf>
    <xf numFmtId="1" fontId="6" fillId="2" borderId="15" xfId="0" applyNumberFormat="1" applyFont="1" applyFill="1" applyBorder="1" applyAlignment="1" applyProtection="1">
      <alignment vertical="center"/>
    </xf>
    <xf numFmtId="3" fontId="6" fillId="2" borderId="15" xfId="0" applyNumberFormat="1" applyFont="1" applyFill="1" applyBorder="1" applyAlignment="1" applyProtection="1">
      <alignment vertical="center"/>
    </xf>
    <xf numFmtId="1" fontId="6" fillId="2" borderId="10" xfId="0" applyNumberFormat="1" applyFont="1" applyFill="1" applyBorder="1" applyAlignment="1" applyProtection="1">
      <alignment horizontal="center" vertical="center"/>
    </xf>
    <xf numFmtId="0" fontId="45" fillId="2" borderId="17" xfId="0" applyFont="1" applyFill="1" applyBorder="1" applyAlignment="1" applyProtection="1">
      <alignment horizontal="left" vertical="center" wrapText="1"/>
    </xf>
    <xf numFmtId="2" fontId="45" fillId="2" borderId="18" xfId="0" applyNumberFormat="1" applyFont="1" applyFill="1" applyBorder="1" applyAlignment="1" applyProtection="1">
      <alignment horizontal="center" vertical="center"/>
    </xf>
    <xf numFmtId="0" fontId="45" fillId="2" borderId="61" xfId="0" applyFont="1" applyFill="1" applyBorder="1" applyAlignment="1" applyProtection="1">
      <alignment horizontal="center" vertical="center"/>
    </xf>
    <xf numFmtId="1" fontId="45" fillId="2" borderId="44" xfId="0" applyNumberFormat="1" applyFont="1" applyFill="1" applyBorder="1" applyAlignment="1" applyProtection="1">
      <alignment horizontal="center" vertical="center"/>
    </xf>
    <xf numFmtId="2" fontId="45" fillId="2" borderId="44" xfId="0" applyNumberFormat="1" applyFont="1" applyFill="1" applyBorder="1" applyAlignment="1" applyProtection="1">
      <alignment horizontal="center" vertical="center"/>
    </xf>
    <xf numFmtId="0" fontId="45" fillId="2" borderId="44" xfId="0" applyFont="1" applyFill="1" applyBorder="1" applyAlignment="1" applyProtection="1">
      <alignment horizontal="center" vertical="center"/>
    </xf>
    <xf numFmtId="0" fontId="45" fillId="2" borderId="43" xfId="0" applyFont="1" applyFill="1" applyBorder="1" applyAlignment="1" applyProtection="1">
      <alignment horizontal="center" vertical="center" wrapText="1"/>
    </xf>
    <xf numFmtId="2" fontId="45" fillId="2" borderId="83" xfId="0" applyNumberFormat="1" applyFont="1" applyFill="1" applyBorder="1" applyAlignment="1" applyProtection="1">
      <alignment horizontal="center" vertical="center"/>
    </xf>
    <xf numFmtId="1" fontId="3" fillId="2" borderId="12" xfId="0" applyNumberFormat="1" applyFont="1" applyFill="1" applyBorder="1" applyAlignment="1" applyProtection="1">
      <alignment horizontal="center" vertical="center"/>
    </xf>
    <xf numFmtId="4" fontId="15" fillId="2" borderId="12" xfId="0" applyNumberFormat="1" applyFont="1" applyFill="1" applyBorder="1" applyAlignment="1" applyProtection="1">
      <alignment vertical="center"/>
    </xf>
    <xf numFmtId="4" fontId="15" fillId="2" borderId="12" xfId="0" applyNumberFormat="1" applyFont="1" applyFill="1" applyBorder="1" applyAlignment="1" applyProtection="1">
      <alignment vertical="justify"/>
    </xf>
    <xf numFmtId="4" fontId="15" fillId="2" borderId="13" xfId="0" applyNumberFormat="1" applyFont="1" applyFill="1" applyBorder="1" applyAlignment="1" applyProtection="1">
      <alignment vertical="justify"/>
    </xf>
    <xf numFmtId="4" fontId="15" fillId="2" borderId="26" xfId="0" applyNumberFormat="1" applyFont="1" applyFill="1" applyBorder="1" applyAlignment="1" applyProtection="1">
      <alignment vertical="justify"/>
    </xf>
    <xf numFmtId="4" fontId="3" fillId="2" borderId="12" xfId="0" applyNumberFormat="1" applyFont="1" applyFill="1" applyBorder="1" applyAlignment="1" applyProtection="1">
      <alignment horizontal="right" vertical="center"/>
    </xf>
    <xf numFmtId="1" fontId="3" fillId="2" borderId="15" xfId="0" applyNumberFormat="1" applyFont="1" applyFill="1" applyBorder="1" applyAlignment="1" applyProtection="1">
      <alignment horizontal="center" vertical="center"/>
    </xf>
    <xf numFmtId="4" fontId="15" fillId="2" borderId="15" xfId="0" applyNumberFormat="1" applyFont="1" applyFill="1" applyBorder="1" applyAlignment="1" applyProtection="1">
      <alignment vertical="center"/>
    </xf>
    <xf numFmtId="4" fontId="15" fillId="2" borderId="15" xfId="0" applyNumberFormat="1" applyFont="1" applyFill="1" applyBorder="1" applyAlignment="1" applyProtection="1">
      <alignment vertical="justify"/>
    </xf>
    <xf numFmtId="4" fontId="15" fillId="2" borderId="50" xfId="0" applyNumberFormat="1" applyFont="1" applyFill="1" applyBorder="1" applyAlignment="1" applyProtection="1">
      <alignment vertical="justify"/>
    </xf>
    <xf numFmtId="4" fontId="15" fillId="2" borderId="51" xfId="0" applyNumberFormat="1" applyFont="1" applyFill="1" applyBorder="1" applyAlignment="1" applyProtection="1">
      <alignment vertical="justify"/>
    </xf>
    <xf numFmtId="1" fontId="3" fillId="2" borderId="10" xfId="0" applyNumberFormat="1" applyFont="1" applyFill="1" applyBorder="1" applyAlignment="1" applyProtection="1">
      <alignment horizontal="center" vertical="center"/>
    </xf>
    <xf numFmtId="2" fontId="3" fillId="2" borderId="12" xfId="0" applyNumberFormat="1" applyFont="1" applyFill="1" applyBorder="1" applyAlignment="1" applyProtection="1">
      <alignment horizontal="right" vertical="center"/>
    </xf>
    <xf numFmtId="0" fontId="8" fillId="2" borderId="32" xfId="0" applyFont="1" applyFill="1" applyBorder="1" applyAlignment="1" applyProtection="1">
      <alignment horizontal="center" vertical="center"/>
    </xf>
    <xf numFmtId="0" fontId="6" fillId="2" borderId="28" xfId="0" applyFont="1" applyFill="1" applyBorder="1" applyAlignment="1" applyProtection="1">
      <alignment vertical="center"/>
    </xf>
    <xf numFmtId="1" fontId="3" fillId="2" borderId="28" xfId="0" applyNumberFormat="1" applyFont="1" applyFill="1" applyBorder="1" applyAlignment="1" applyProtection="1">
      <alignment horizontal="center" vertical="center"/>
    </xf>
    <xf numFmtId="4" fontId="15" fillId="2" borderId="28" xfId="0" applyNumberFormat="1" applyFont="1" applyFill="1" applyBorder="1" applyAlignment="1" applyProtection="1">
      <alignment vertical="center"/>
    </xf>
    <xf numFmtId="0" fontId="3" fillId="2" borderId="28" xfId="0" applyFont="1" applyFill="1" applyBorder="1" applyAlignment="1" applyProtection="1">
      <alignment horizontal="center" vertical="center"/>
    </xf>
    <xf numFmtId="2" fontId="3" fillId="2" borderId="28" xfId="0" applyNumberFormat="1" applyFont="1" applyFill="1" applyBorder="1" applyAlignment="1" applyProtection="1">
      <alignment horizontal="right" vertical="center"/>
    </xf>
    <xf numFmtId="4" fontId="15" fillId="2" borderId="28" xfId="0" applyNumberFormat="1" applyFont="1" applyFill="1" applyBorder="1" applyAlignment="1" applyProtection="1">
      <alignment vertical="justify"/>
    </xf>
    <xf numFmtId="4" fontId="15" fillId="2" borderId="53" xfId="0" applyNumberFormat="1" applyFont="1" applyFill="1" applyBorder="1" applyAlignment="1" applyProtection="1">
      <alignment vertical="justify"/>
    </xf>
    <xf numFmtId="4" fontId="15" fillId="2" borderId="29" xfId="0" applyNumberFormat="1" applyFont="1" applyFill="1" applyBorder="1" applyAlignment="1" applyProtection="1">
      <alignment vertical="justify"/>
    </xf>
    <xf numFmtId="0" fontId="3" fillId="0" borderId="0" xfId="0" applyFont="1" applyAlignment="1" applyProtection="1">
      <alignment horizontal="left" vertical="center"/>
    </xf>
    <xf numFmtId="0" fontId="0" fillId="0" borderId="0" xfId="0" applyAlignment="1" applyProtection="1">
      <alignment wrapText="1"/>
    </xf>
    <xf numFmtId="2" fontId="46" fillId="2" borderId="51" xfId="0" applyNumberFormat="1" applyFont="1" applyFill="1" applyBorder="1" applyAlignment="1" applyProtection="1">
      <alignment vertical="justify"/>
    </xf>
    <xf numFmtId="4" fontId="6" fillId="2" borderId="10" xfId="0" applyNumberFormat="1" applyFont="1" applyFill="1" applyBorder="1" applyAlignment="1" applyProtection="1">
      <alignment horizontal="center" vertical="center"/>
    </xf>
    <xf numFmtId="0" fontId="12" fillId="2" borderId="64" xfId="0" applyFont="1" applyFill="1" applyBorder="1" applyAlignment="1" applyProtection="1">
      <alignment vertical="center"/>
    </xf>
    <xf numFmtId="2" fontId="14" fillId="2" borderId="51" xfId="0" applyNumberFormat="1" applyFont="1" applyFill="1" applyBorder="1" applyAlignment="1" applyProtection="1">
      <alignment horizontal="right" vertical="center" wrapText="1"/>
    </xf>
    <xf numFmtId="2" fontId="45" fillId="2" borderId="67" xfId="0" applyNumberFormat="1" applyFont="1" applyFill="1" applyBorder="1" applyAlignment="1" applyProtection="1">
      <alignment horizontal="center" vertical="center"/>
    </xf>
    <xf numFmtId="0" fontId="33" fillId="2" borderId="20" xfId="0" applyFont="1" applyFill="1" applyBorder="1" applyAlignment="1" applyProtection="1">
      <alignment horizontal="center" vertical="center"/>
    </xf>
    <xf numFmtId="164" fontId="4" fillId="2" borderId="20" xfId="0" applyNumberFormat="1" applyFont="1" applyFill="1" applyBorder="1" applyAlignment="1" applyProtection="1">
      <alignment horizontal="center" vertical="center" wrapText="1"/>
    </xf>
    <xf numFmtId="4" fontId="6" fillId="3" borderId="31" xfId="0" applyNumberFormat="1" applyFont="1" applyFill="1" applyBorder="1" applyAlignment="1" applyProtection="1">
      <alignment horizontal="center" vertical="center"/>
    </xf>
    <xf numFmtId="4" fontId="6" fillId="0" borderId="26" xfId="0" applyNumberFormat="1" applyFont="1" applyFill="1" applyBorder="1" applyAlignment="1" applyProtection="1">
      <alignment horizontal="center"/>
      <protection locked="0"/>
    </xf>
    <xf numFmtId="4" fontId="6" fillId="3" borderId="26" xfId="0" applyNumberFormat="1" applyFont="1" applyFill="1" applyBorder="1" applyAlignment="1" applyProtection="1">
      <alignment horizontal="center"/>
    </xf>
    <xf numFmtId="4" fontId="11" fillId="0" borderId="26" xfId="0" applyNumberFormat="1" applyFont="1" applyFill="1" applyBorder="1" applyProtection="1">
      <protection locked="0"/>
    </xf>
    <xf numFmtId="4" fontId="6" fillId="0" borderId="26" xfId="0" applyNumberFormat="1" applyFont="1" applyFill="1" applyBorder="1" applyProtection="1">
      <protection locked="0"/>
    </xf>
    <xf numFmtId="4" fontId="6" fillId="0" borderId="26" xfId="0" applyNumberFormat="1" applyFont="1" applyFill="1" applyBorder="1" applyAlignment="1" applyProtection="1">
      <alignment horizontal="left"/>
      <protection locked="0"/>
    </xf>
    <xf numFmtId="4" fontId="4" fillId="3" borderId="26" xfId="0" applyNumberFormat="1" applyFont="1" applyFill="1" applyBorder="1" applyAlignment="1" applyProtection="1">
      <alignment horizontal="center"/>
    </xf>
    <xf numFmtId="4" fontId="4" fillId="0" borderId="26" xfId="0" applyNumberFormat="1" applyFont="1" applyFill="1" applyBorder="1" applyAlignment="1" applyProtection="1">
      <alignment horizontal="center"/>
      <protection locked="0"/>
    </xf>
    <xf numFmtId="0" fontId="4" fillId="2" borderId="37" xfId="0" applyFont="1" applyFill="1" applyBorder="1" applyAlignment="1" applyProtection="1">
      <alignment horizontal="center" vertical="center" wrapText="1"/>
    </xf>
    <xf numFmtId="4" fontId="4" fillId="0" borderId="38" xfId="0" applyNumberFormat="1" applyFont="1" applyFill="1" applyBorder="1" applyAlignment="1" applyProtection="1">
      <alignment horizontal="center"/>
      <protection locked="0"/>
    </xf>
    <xf numFmtId="0" fontId="6" fillId="2" borderId="28" xfId="0" applyFont="1" applyFill="1" applyBorder="1" applyAlignment="1" applyProtection="1">
      <alignment horizontal="center" vertical="center" wrapText="1"/>
    </xf>
    <xf numFmtId="4" fontId="6" fillId="0" borderId="29" xfId="0" applyNumberFormat="1" applyFont="1" applyFill="1" applyBorder="1" applyAlignment="1" applyProtection="1">
      <alignment horizontal="right"/>
      <protection locked="0"/>
    </xf>
    <xf numFmtId="0" fontId="6" fillId="0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  <xf numFmtId="3" fontId="4" fillId="0" borderId="0" xfId="0" applyNumberFormat="1" applyFont="1" applyBorder="1" applyAlignment="1" applyProtection="1">
      <alignment horizontal="center"/>
    </xf>
    <xf numFmtId="0" fontId="6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vertical="justify"/>
    </xf>
    <xf numFmtId="0" fontId="15" fillId="0" borderId="0" xfId="0" applyFont="1" applyAlignment="1" applyProtection="1">
      <alignment vertical="justify"/>
    </xf>
    <xf numFmtId="0" fontId="5" fillId="2" borderId="28" xfId="0" applyFont="1" applyFill="1" applyBorder="1" applyAlignment="1" applyProtection="1">
      <alignment horizontal="center" vertical="center" wrapText="1"/>
    </xf>
    <xf numFmtId="3" fontId="5" fillId="2" borderId="28" xfId="0" applyNumberFormat="1" applyFont="1" applyFill="1" applyBorder="1" applyAlignment="1" applyProtection="1">
      <alignment horizontal="center" vertical="center" wrapText="1"/>
    </xf>
    <xf numFmtId="3" fontId="7" fillId="2" borderId="29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horizontal="center" wrapText="1"/>
    </xf>
    <xf numFmtId="0" fontId="5" fillId="2" borderId="30" xfId="0" applyFont="1" applyFill="1" applyBorder="1" applyAlignment="1" applyProtection="1">
      <alignment horizontal="center" vertical="center"/>
    </xf>
    <xf numFmtId="3" fontId="5" fillId="2" borderId="31" xfId="0" applyNumberFormat="1" applyFont="1" applyFill="1" applyBorder="1" applyAlignment="1" applyProtection="1">
      <alignment horizontal="center" vertical="center" wrapText="1"/>
    </xf>
    <xf numFmtId="0" fontId="5" fillId="2" borderId="30" xfId="0" applyFont="1" applyFill="1" applyBorder="1" applyAlignment="1" applyProtection="1">
      <alignment horizontal="center" vertical="center" wrapText="1"/>
    </xf>
    <xf numFmtId="0" fontId="5" fillId="2" borderId="9" xfId="0" applyFont="1" applyFill="1" applyBorder="1" applyAlignment="1" applyProtection="1">
      <alignment horizontal="center" vertical="center" wrapText="1"/>
    </xf>
    <xf numFmtId="3" fontId="5" fillId="2" borderId="9" xfId="0" applyNumberFormat="1" applyFont="1" applyFill="1" applyBorder="1" applyAlignment="1" applyProtection="1">
      <alignment horizontal="center" vertical="center" wrapText="1"/>
    </xf>
    <xf numFmtId="0" fontId="5" fillId="2" borderId="31" xfId="0" applyFont="1" applyFill="1" applyBorder="1" applyAlignment="1" applyProtection="1">
      <alignment horizontal="center" vertical="center"/>
    </xf>
    <xf numFmtId="0" fontId="5" fillId="2" borderId="48" xfId="0" applyFont="1" applyFill="1" applyBorder="1" applyAlignment="1" applyProtection="1">
      <alignment horizontal="center" vertical="center"/>
    </xf>
    <xf numFmtId="0" fontId="4" fillId="2" borderId="13" xfId="0" applyFont="1" applyFill="1" applyBorder="1" applyAlignment="1" applyProtection="1">
      <alignment horizontal="left" vertical="center" wrapText="1"/>
    </xf>
    <xf numFmtId="0" fontId="4" fillId="2" borderId="11" xfId="0" applyFont="1" applyFill="1" applyBorder="1" applyAlignment="1" applyProtection="1">
      <alignment horizontal="center" vertical="center" wrapText="1"/>
    </xf>
    <xf numFmtId="4" fontId="12" fillId="3" borderId="26" xfId="0" applyNumberFormat="1" applyFont="1" applyFill="1" applyBorder="1" applyAlignment="1" applyProtection="1">
      <alignment horizontal="center" vertical="center"/>
    </xf>
    <xf numFmtId="4" fontId="12" fillId="3" borderId="25" xfId="0" applyNumberFormat="1" applyFont="1" applyFill="1" applyBorder="1" applyAlignment="1" applyProtection="1">
      <alignment horizontal="center" vertical="center"/>
    </xf>
    <xf numFmtId="4" fontId="12" fillId="3" borderId="12" xfId="0" applyNumberFormat="1" applyFont="1" applyFill="1" applyBorder="1" applyAlignment="1" applyProtection="1">
      <alignment horizontal="center" vertical="center"/>
    </xf>
    <xf numFmtId="0" fontId="14" fillId="2" borderId="27" xfId="0" applyFont="1" applyFill="1" applyBorder="1" applyAlignment="1" applyProtection="1">
      <alignment horizontal="center" vertical="center"/>
    </xf>
    <xf numFmtId="0" fontId="6" fillId="2" borderId="11" xfId="0" applyFont="1" applyFill="1" applyBorder="1" applyAlignment="1" applyProtection="1">
      <alignment horizontal="center" vertical="center" wrapText="1"/>
    </xf>
    <xf numFmtId="4" fontId="8" fillId="0" borderId="26" xfId="0" applyNumberFormat="1" applyFont="1" applyFill="1" applyBorder="1" applyAlignment="1" applyProtection="1">
      <alignment horizontal="center" vertical="center"/>
      <protection locked="0"/>
    </xf>
    <xf numFmtId="4" fontId="8" fillId="2" borderId="25" xfId="0" applyNumberFormat="1" applyFont="1" applyFill="1" applyBorder="1" applyAlignment="1" applyProtection="1">
      <alignment horizontal="center" vertical="center"/>
    </xf>
    <xf numFmtId="4" fontId="8" fillId="2" borderId="12" xfId="0" applyNumberFormat="1" applyFont="1" applyFill="1" applyBorder="1" applyAlignment="1" applyProtection="1">
      <alignment horizontal="center" vertical="center"/>
    </xf>
    <xf numFmtId="4" fontId="8" fillId="2" borderId="26" xfId="0" applyNumberFormat="1" applyFont="1" applyFill="1" applyBorder="1" applyAlignment="1" applyProtection="1">
      <alignment horizontal="center" vertical="center"/>
    </xf>
    <xf numFmtId="0" fontId="3" fillId="2" borderId="27" xfId="0" applyFont="1" applyFill="1" applyBorder="1" applyAlignment="1" applyProtection="1">
      <alignment vertical="justify"/>
    </xf>
    <xf numFmtId="0" fontId="6" fillId="2" borderId="13" xfId="0" applyFont="1" applyFill="1" applyBorder="1" applyAlignment="1" applyProtection="1">
      <alignment horizontal="left" vertical="center" wrapText="1"/>
    </xf>
    <xf numFmtId="4" fontId="8" fillId="3" borderId="26" xfId="0" applyNumberFormat="1" applyFont="1" applyFill="1" applyBorder="1" applyAlignment="1" applyProtection="1">
      <alignment horizontal="center" vertical="center"/>
    </xf>
    <xf numFmtId="4" fontId="6" fillId="0" borderId="26" xfId="0" applyNumberFormat="1" applyFont="1" applyFill="1" applyBorder="1" applyAlignment="1" applyProtection="1">
      <alignment horizontal="center" vertical="center"/>
      <protection locked="0"/>
    </xf>
    <xf numFmtId="4" fontId="6" fillId="3" borderId="26" xfId="0" applyNumberFormat="1" applyFont="1" applyFill="1" applyBorder="1" applyAlignment="1" applyProtection="1">
      <alignment horizontal="center" vertical="center"/>
    </xf>
    <xf numFmtId="4" fontId="6" fillId="2" borderId="25" xfId="0" applyNumberFormat="1" applyFont="1" applyFill="1" applyBorder="1" applyAlignment="1" applyProtection="1">
      <alignment horizontal="center" vertical="center"/>
    </xf>
    <xf numFmtId="4" fontId="6" fillId="2" borderId="26" xfId="0" applyNumberFormat="1" applyFont="1" applyFill="1" applyBorder="1" applyAlignment="1" applyProtection="1">
      <alignment horizontal="center" vertical="center"/>
    </xf>
    <xf numFmtId="4" fontId="6" fillId="2" borderId="27" xfId="0" applyNumberFormat="1" applyFont="1" applyFill="1" applyBorder="1" applyAlignment="1" applyProtection="1">
      <alignment horizontal="center" vertical="center"/>
    </xf>
    <xf numFmtId="0" fontId="6" fillId="2" borderId="37" xfId="0" applyFont="1" applyFill="1" applyBorder="1" applyAlignment="1" applyProtection="1">
      <alignment vertical="center"/>
    </xf>
    <xf numFmtId="0" fontId="3" fillId="2" borderId="85" xfId="0" applyFont="1" applyFill="1" applyBorder="1" applyAlignment="1" applyProtection="1">
      <alignment vertical="justify"/>
    </xf>
    <xf numFmtId="0" fontId="6" fillId="2" borderId="12" xfId="0" applyFont="1" applyFill="1" applyBorder="1" applyAlignment="1" applyProtection="1">
      <alignment horizontal="center" vertical="center" wrapText="1"/>
    </xf>
    <xf numFmtId="0" fontId="6" fillId="3" borderId="26" xfId="0" applyFont="1" applyFill="1" applyBorder="1" applyAlignment="1" applyProtection="1">
      <alignment horizontal="center" vertical="center"/>
    </xf>
    <xf numFmtId="0" fontId="6" fillId="3" borderId="25" xfId="0" applyFont="1" applyFill="1" applyBorder="1" applyAlignment="1" applyProtection="1">
      <alignment horizontal="center" vertical="center"/>
    </xf>
    <xf numFmtId="0" fontId="6" fillId="3" borderId="12" xfId="0" applyFont="1" applyFill="1" applyBorder="1" applyAlignment="1" applyProtection="1">
      <alignment horizontal="center" vertical="center"/>
    </xf>
    <xf numFmtId="0" fontId="6" fillId="3" borderId="32" xfId="0" applyFont="1" applyFill="1" applyBorder="1" applyAlignment="1" applyProtection="1">
      <alignment horizontal="center" vertical="center"/>
    </xf>
    <xf numFmtId="0" fontId="6" fillId="3" borderId="29" xfId="0" applyFont="1" applyFill="1" applyBorder="1" applyAlignment="1" applyProtection="1">
      <alignment horizontal="center" vertical="center"/>
    </xf>
    <xf numFmtId="0" fontId="3" fillId="2" borderId="27" xfId="0" applyFont="1" applyFill="1" applyBorder="1" applyAlignment="1" applyProtection="1">
      <alignment horizontal="center" vertical="center"/>
    </xf>
    <xf numFmtId="0" fontId="6" fillId="0" borderId="12" xfId="0" applyNumberFormat="1" applyFont="1" applyFill="1" applyBorder="1" applyAlignment="1" applyProtection="1">
      <alignment horizontal="left" vertical="center" wrapText="1"/>
      <protection locked="0"/>
    </xf>
    <xf numFmtId="1" fontId="6" fillId="3" borderId="25" xfId="0" applyNumberFormat="1" applyFont="1" applyFill="1" applyBorder="1" applyAlignment="1" applyProtection="1">
      <alignment vertical="center"/>
    </xf>
    <xf numFmtId="1" fontId="6" fillId="0" borderId="12" xfId="0" applyNumberFormat="1" applyFont="1" applyFill="1" applyBorder="1" applyAlignment="1" applyProtection="1">
      <alignment vertical="justify"/>
      <protection locked="0"/>
    </xf>
    <xf numFmtId="1" fontId="6" fillId="0" borderId="26" xfId="0" applyNumberFormat="1" applyFont="1" applyFill="1" applyBorder="1" applyAlignment="1" applyProtection="1">
      <alignment vertical="justify"/>
      <protection locked="0"/>
    </xf>
    <xf numFmtId="1" fontId="6" fillId="0" borderId="23" xfId="0" applyNumberFormat="1" applyFont="1" applyFill="1" applyBorder="1" applyAlignment="1" applyProtection="1">
      <alignment vertical="justify"/>
      <protection locked="0"/>
    </xf>
    <xf numFmtId="1" fontId="6" fillId="0" borderId="24" xfId="0" applyNumberFormat="1" applyFont="1" applyFill="1" applyBorder="1" applyAlignment="1" applyProtection="1">
      <alignment vertical="justify"/>
      <protection locked="0"/>
    </xf>
    <xf numFmtId="0" fontId="6" fillId="3" borderId="25" xfId="0" applyFont="1" applyFill="1" applyBorder="1" applyAlignment="1" applyProtection="1">
      <alignment vertical="center"/>
    </xf>
    <xf numFmtId="1" fontId="6" fillId="0" borderId="25" xfId="0" applyNumberFormat="1" applyFont="1" applyFill="1" applyBorder="1" applyAlignment="1" applyProtection="1">
      <alignment vertical="justify"/>
      <protection locked="0"/>
    </xf>
    <xf numFmtId="0" fontId="3" fillId="2" borderId="85" xfId="0" applyFont="1" applyFill="1" applyBorder="1" applyAlignment="1" applyProtection="1">
      <alignment horizontal="center" vertical="center"/>
    </xf>
    <xf numFmtId="0" fontId="6" fillId="0" borderId="37" xfId="0" applyNumberFormat="1" applyFont="1" applyFill="1" applyBorder="1" applyAlignment="1" applyProtection="1">
      <alignment horizontal="left" vertical="center" wrapText="1"/>
      <protection locked="0"/>
    </xf>
    <xf numFmtId="1" fontId="6" fillId="0" borderId="37" xfId="0" applyNumberFormat="1" applyFont="1" applyFill="1" applyBorder="1" applyAlignment="1" applyProtection="1">
      <alignment vertical="center"/>
      <protection locked="0"/>
    </xf>
    <xf numFmtId="1" fontId="6" fillId="0" borderId="37" xfId="0" applyNumberFormat="1" applyFont="1" applyFill="1" applyBorder="1" applyAlignment="1" applyProtection="1">
      <alignment vertical="justify"/>
      <protection locked="0"/>
    </xf>
    <xf numFmtId="1" fontId="6" fillId="0" borderId="38" xfId="0" applyNumberFormat="1" applyFont="1" applyFill="1" applyBorder="1" applyAlignment="1" applyProtection="1">
      <alignment vertical="justify"/>
      <protection locked="0"/>
    </xf>
    <xf numFmtId="1" fontId="6" fillId="0" borderId="36" xfId="0" applyNumberFormat="1" applyFont="1" applyFill="1" applyBorder="1" applyAlignment="1" applyProtection="1">
      <alignment vertical="justify"/>
      <protection locked="0"/>
    </xf>
    <xf numFmtId="0" fontId="6" fillId="0" borderId="28" xfId="0" applyNumberFormat="1" applyFont="1" applyFill="1" applyBorder="1" applyAlignment="1" applyProtection="1">
      <alignment horizontal="left" vertical="center" wrapText="1"/>
      <protection locked="0"/>
    </xf>
    <xf numFmtId="0" fontId="6" fillId="3" borderId="32" xfId="0" applyFont="1" applyFill="1" applyBorder="1" applyAlignment="1" applyProtection="1">
      <alignment vertical="center"/>
    </xf>
    <xf numFmtId="1" fontId="6" fillId="0" borderId="28" xfId="0" applyNumberFormat="1" applyFont="1" applyFill="1" applyBorder="1" applyAlignment="1" applyProtection="1">
      <alignment vertical="center"/>
      <protection locked="0"/>
    </xf>
    <xf numFmtId="1" fontId="6" fillId="0" borderId="28" xfId="0" applyNumberFormat="1" applyFont="1" applyFill="1" applyBorder="1" applyAlignment="1" applyProtection="1">
      <alignment vertical="justify"/>
      <protection locked="0"/>
    </xf>
    <xf numFmtId="1" fontId="6" fillId="0" borderId="29" xfId="0" applyNumberFormat="1" applyFont="1" applyFill="1" applyBorder="1" applyAlignment="1" applyProtection="1">
      <alignment vertical="justify"/>
      <protection locked="0"/>
    </xf>
    <xf numFmtId="1" fontId="6" fillId="0" borderId="32" xfId="0" applyNumberFormat="1" applyFont="1" applyFill="1" applyBorder="1" applyAlignment="1" applyProtection="1">
      <alignment vertical="justify"/>
      <protection locked="0"/>
    </xf>
    <xf numFmtId="0" fontId="3" fillId="2" borderId="87" xfId="0" applyFont="1" applyFill="1" applyBorder="1" applyAlignment="1" applyProtection="1">
      <alignment vertical="justify"/>
    </xf>
    <xf numFmtId="0" fontId="6" fillId="0" borderId="0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left" vertical="center" wrapText="1"/>
    </xf>
    <xf numFmtId="0" fontId="6" fillId="0" borderId="0" xfId="0" applyFont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vertical="justify"/>
    </xf>
    <xf numFmtId="0" fontId="3" fillId="0" borderId="0" xfId="0" applyFont="1" applyBorder="1" applyAlignment="1" applyProtection="1">
      <alignment vertical="justify"/>
    </xf>
    <xf numFmtId="0" fontId="4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justify"/>
    </xf>
    <xf numFmtId="49" fontId="3" fillId="0" borderId="0" xfId="0" applyNumberFormat="1" applyFont="1" applyBorder="1" applyAlignment="1" applyProtection="1">
      <alignment horizontal="center" vertical="center" wrapText="1"/>
    </xf>
    <xf numFmtId="0" fontId="48" fillId="0" borderId="0" xfId="0" applyFont="1" applyAlignment="1" applyProtection="1">
      <alignment horizontal="center" vertical="center"/>
    </xf>
    <xf numFmtId="0" fontId="11" fillId="0" borderId="0" xfId="0" applyFont="1" applyBorder="1" applyAlignment="1" applyProtection="1">
      <alignment horizontal="left" vertical="center"/>
    </xf>
    <xf numFmtId="0" fontId="15" fillId="0" borderId="0" xfId="0" applyFont="1" applyAlignment="1" applyProtection="1">
      <alignment vertical="center"/>
    </xf>
    <xf numFmtId="0" fontId="48" fillId="0" borderId="0" xfId="0" applyFont="1" applyAlignment="1" applyProtection="1">
      <alignment horizontal="center" vertical="center"/>
      <protection hidden="1"/>
    </xf>
    <xf numFmtId="0" fontId="15" fillId="0" borderId="0" xfId="0" applyFont="1" applyAlignment="1" applyProtection="1">
      <alignment vertical="center"/>
      <protection hidden="1"/>
    </xf>
    <xf numFmtId="0" fontId="15" fillId="0" borderId="0" xfId="0" applyFont="1" applyAlignment="1" applyProtection="1">
      <alignment vertical="justify"/>
      <protection hidden="1"/>
    </xf>
    <xf numFmtId="0" fontId="5" fillId="3" borderId="28" xfId="0" applyFont="1" applyFill="1" applyBorder="1" applyAlignment="1" applyProtection="1">
      <alignment horizontal="center" vertical="center" wrapText="1"/>
    </xf>
    <xf numFmtId="3" fontId="5" fillId="3" borderId="28" xfId="0" applyNumberFormat="1" applyFont="1" applyFill="1" applyBorder="1" applyAlignment="1" applyProtection="1">
      <alignment horizontal="center" vertical="center" wrapText="1"/>
    </xf>
    <xf numFmtId="3" fontId="7" fillId="3" borderId="29" xfId="0" applyNumberFormat="1" applyFont="1" applyFill="1" applyBorder="1" applyAlignment="1" applyProtection="1">
      <alignment horizontal="center" vertical="center" wrapText="1"/>
    </xf>
    <xf numFmtId="0" fontId="5" fillId="2" borderId="23" xfId="0" applyFont="1" applyFill="1" applyBorder="1" applyAlignment="1" applyProtection="1">
      <alignment horizontal="center" vertical="center"/>
    </xf>
    <xf numFmtId="3" fontId="5" fillId="2" borderId="24" xfId="0" applyNumberFormat="1" applyFont="1" applyFill="1" applyBorder="1" applyAlignment="1" applyProtection="1">
      <alignment horizontal="center" vertical="center" wrapText="1"/>
    </xf>
    <xf numFmtId="0" fontId="5" fillId="2" borderId="34" xfId="0" applyFont="1" applyFill="1" applyBorder="1" applyAlignment="1" applyProtection="1">
      <alignment horizontal="center" vertical="center"/>
    </xf>
    <xf numFmtId="0" fontId="5" fillId="3" borderId="46" xfId="0" applyFont="1" applyFill="1" applyBorder="1" applyAlignment="1" applyProtection="1">
      <alignment horizontal="center" vertical="justify"/>
    </xf>
    <xf numFmtId="0" fontId="4" fillId="3" borderId="12" xfId="0" applyFont="1" applyFill="1" applyBorder="1" applyAlignment="1" applyProtection="1">
      <alignment horizontal="left" vertical="center"/>
    </xf>
    <xf numFmtId="4" fontId="12" fillId="3" borderId="24" xfId="0" applyNumberFormat="1" applyFont="1" applyFill="1" applyBorder="1" applyAlignment="1" applyProtection="1">
      <alignment horizontal="center" vertical="center"/>
    </xf>
    <xf numFmtId="4" fontId="12" fillId="3" borderId="72" xfId="0" applyNumberFormat="1" applyFont="1" applyFill="1" applyBorder="1" applyAlignment="1" applyProtection="1">
      <alignment horizontal="center" vertical="center"/>
    </xf>
    <xf numFmtId="4" fontId="12" fillId="3" borderId="64" xfId="0" applyNumberFormat="1" applyFont="1" applyFill="1" applyBorder="1" applyAlignment="1" applyProtection="1">
      <alignment horizontal="center" vertical="center"/>
    </xf>
    <xf numFmtId="0" fontId="14" fillId="3" borderId="27" xfId="0" applyFont="1" applyFill="1" applyBorder="1" applyAlignment="1" applyProtection="1">
      <alignment horizontal="center" vertical="center"/>
    </xf>
    <xf numFmtId="0" fontId="6" fillId="2" borderId="23" xfId="0" applyFont="1" applyFill="1" applyBorder="1" applyAlignment="1" applyProtection="1">
      <alignment horizontal="center"/>
    </xf>
    <xf numFmtId="0" fontId="6" fillId="3" borderId="11" xfId="0" applyFont="1" applyFill="1" applyBorder="1" applyAlignment="1" applyProtection="1">
      <alignment horizontal="left" vertical="center"/>
    </xf>
    <xf numFmtId="4" fontId="8" fillId="0" borderId="24" xfId="0" applyNumberFormat="1" applyFont="1" applyFill="1" applyBorder="1" applyAlignment="1" applyProtection="1">
      <alignment horizontal="center" vertical="center"/>
      <protection locked="0"/>
    </xf>
    <xf numFmtId="4" fontId="8" fillId="3" borderId="23" xfId="0" applyNumberFormat="1" applyFont="1" applyFill="1" applyBorder="1" applyAlignment="1" applyProtection="1">
      <alignment horizontal="center" vertical="center"/>
    </xf>
    <xf numFmtId="4" fontId="8" fillId="2" borderId="13" xfId="0" applyNumberFormat="1" applyFont="1" applyFill="1" applyBorder="1" applyAlignment="1" applyProtection="1">
      <alignment horizontal="center" vertical="center"/>
    </xf>
    <xf numFmtId="0" fontId="3" fillId="3" borderId="27" xfId="0" applyFont="1" applyFill="1" applyBorder="1" applyAlignment="1" applyProtection="1">
      <alignment vertical="justify"/>
    </xf>
    <xf numFmtId="0" fontId="6" fillId="3" borderId="12" xfId="0" applyFont="1" applyFill="1" applyBorder="1" applyAlignment="1" applyProtection="1">
      <alignment vertical="center"/>
    </xf>
    <xf numFmtId="4" fontId="8" fillId="3" borderId="25" xfId="0" applyNumberFormat="1" applyFont="1" applyFill="1" applyBorder="1" applyAlignment="1" applyProtection="1">
      <alignment horizontal="center" vertical="center"/>
    </xf>
    <xf numFmtId="4" fontId="8" fillId="3" borderId="12" xfId="0" applyNumberFormat="1" applyFont="1" applyFill="1" applyBorder="1" applyAlignment="1" applyProtection="1">
      <alignment vertical="center"/>
    </xf>
    <xf numFmtId="4" fontId="8" fillId="3" borderId="13" xfId="0" applyNumberFormat="1" applyFont="1" applyFill="1" applyBorder="1" applyAlignment="1" applyProtection="1">
      <alignment vertical="center"/>
    </xf>
    <xf numFmtId="4" fontId="8" fillId="3" borderId="25" xfId="0" applyNumberFormat="1" applyFont="1" applyFill="1" applyBorder="1" applyAlignment="1" applyProtection="1">
      <alignment vertical="center"/>
    </xf>
    <xf numFmtId="4" fontId="8" fillId="3" borderId="26" xfId="0" applyNumberFormat="1" applyFont="1" applyFill="1" applyBorder="1" applyAlignment="1" applyProtection="1">
      <alignment vertical="center"/>
    </xf>
    <xf numFmtId="0" fontId="6" fillId="3" borderId="12" xfId="0" applyFont="1" applyFill="1" applyBorder="1" applyAlignment="1" applyProtection="1">
      <alignment horizontal="left" vertical="center" wrapText="1"/>
    </xf>
    <xf numFmtId="0" fontId="6" fillId="3" borderId="13" xfId="0" applyFont="1" applyFill="1" applyBorder="1" applyAlignment="1" applyProtection="1">
      <alignment horizontal="left" vertical="center" wrapText="1"/>
    </xf>
    <xf numFmtId="0" fontId="6" fillId="2" borderId="25" xfId="0" applyFont="1" applyFill="1" applyBorder="1" applyAlignment="1" applyProtection="1">
      <alignment horizontal="center"/>
    </xf>
    <xf numFmtId="4" fontId="6" fillId="3" borderId="25" xfId="0" applyNumberFormat="1" applyFont="1" applyFill="1" applyBorder="1" applyAlignment="1" applyProtection="1">
      <alignment horizontal="center" vertical="center"/>
    </xf>
    <xf numFmtId="4" fontId="6" fillId="3" borderId="72" xfId="0" applyNumberFormat="1" applyFont="1" applyFill="1" applyBorder="1" applyAlignment="1" applyProtection="1">
      <alignment vertical="center"/>
    </xf>
    <xf numFmtId="4" fontId="6" fillId="3" borderId="40" xfId="0" applyNumberFormat="1" applyFont="1" applyFill="1" applyBorder="1" applyAlignment="1" applyProtection="1">
      <alignment vertical="center"/>
    </xf>
    <xf numFmtId="4" fontId="6" fillId="3" borderId="25" xfId="0" applyNumberFormat="1" applyFont="1" applyFill="1" applyBorder="1" applyAlignment="1" applyProtection="1">
      <alignment vertical="center"/>
    </xf>
    <xf numFmtId="4" fontId="6" fillId="3" borderId="26" xfId="0" applyNumberFormat="1" applyFont="1" applyFill="1" applyBorder="1" applyAlignment="1" applyProtection="1">
      <alignment vertical="center"/>
    </xf>
    <xf numFmtId="4" fontId="6" fillId="3" borderId="12" xfId="0" applyNumberFormat="1" applyFont="1" applyFill="1" applyBorder="1" applyAlignment="1" applyProtection="1">
      <alignment vertical="center"/>
    </xf>
    <xf numFmtId="0" fontId="6" fillId="3" borderId="12" xfId="0" applyFont="1" applyFill="1" applyBorder="1" applyAlignment="1" applyProtection="1">
      <alignment vertical="center" wrapText="1"/>
    </xf>
    <xf numFmtId="0" fontId="6" fillId="3" borderId="37" xfId="0" applyFont="1" applyFill="1" applyBorder="1" applyAlignment="1" applyProtection="1">
      <alignment vertical="center" wrapText="1"/>
    </xf>
    <xf numFmtId="4" fontId="6" fillId="0" borderId="38" xfId="0" applyNumberFormat="1" applyFont="1" applyFill="1" applyBorder="1" applyAlignment="1" applyProtection="1">
      <alignment horizontal="center" vertical="center"/>
      <protection locked="0"/>
    </xf>
    <xf numFmtId="0" fontId="3" fillId="3" borderId="85" xfId="0" applyFont="1" applyFill="1" applyBorder="1" applyAlignment="1" applyProtection="1">
      <alignment vertical="justify"/>
    </xf>
    <xf numFmtId="0" fontId="6" fillId="3" borderId="53" xfId="0" applyFont="1" applyFill="1" applyBorder="1" applyAlignment="1" applyProtection="1">
      <alignment horizontal="left" vertical="center" wrapText="1"/>
    </xf>
    <xf numFmtId="1" fontId="8" fillId="3" borderId="32" xfId="0" applyNumberFormat="1" applyFont="1" applyFill="1" applyBorder="1" applyAlignment="1" applyProtection="1">
      <alignment horizontal="center" vertical="center"/>
    </xf>
    <xf numFmtId="167" fontId="6" fillId="0" borderId="28" xfId="0" applyNumberFormat="1" applyFont="1" applyFill="1" applyBorder="1" applyAlignment="1" applyProtection="1">
      <alignment vertical="center"/>
      <protection locked="0"/>
    </xf>
    <xf numFmtId="167" fontId="6" fillId="0" borderId="53" xfId="0" applyNumberFormat="1" applyFont="1" applyFill="1" applyBorder="1" applyAlignment="1" applyProtection="1">
      <alignment vertical="center"/>
      <protection locked="0"/>
    </xf>
    <xf numFmtId="167" fontId="6" fillId="0" borderId="32" xfId="0" applyNumberFormat="1" applyFont="1" applyFill="1" applyBorder="1" applyAlignment="1" applyProtection="1">
      <alignment vertical="center"/>
      <protection locked="0"/>
    </xf>
    <xf numFmtId="167" fontId="6" fillId="0" borderId="29" xfId="0" applyNumberFormat="1" applyFont="1" applyFill="1" applyBorder="1" applyAlignment="1" applyProtection="1">
      <alignment vertical="center"/>
      <protection locked="0"/>
    </xf>
    <xf numFmtId="0" fontId="3" fillId="3" borderId="87" xfId="0" applyFont="1" applyFill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  <protection hidden="1"/>
    </xf>
    <xf numFmtId="0" fontId="6" fillId="0" borderId="0" xfId="0" applyFont="1" applyBorder="1" applyAlignment="1" applyProtection="1">
      <alignment horizontal="left" vertical="center" wrapText="1"/>
      <protection hidden="1"/>
    </xf>
    <xf numFmtId="0" fontId="6" fillId="0" borderId="0" xfId="0" applyFont="1" applyBorder="1" applyAlignment="1" applyProtection="1">
      <alignment horizontal="center" vertical="center" wrapText="1"/>
      <protection hidden="1"/>
    </xf>
    <xf numFmtId="0" fontId="6" fillId="0" borderId="0" xfId="0" applyFont="1" applyBorder="1" applyAlignment="1" applyProtection="1">
      <alignment vertical="center"/>
      <protection hidden="1"/>
    </xf>
    <xf numFmtId="0" fontId="6" fillId="0" borderId="0" xfId="0" applyFont="1" applyBorder="1" applyAlignment="1" applyProtection="1">
      <alignment vertical="justify"/>
      <protection hidden="1"/>
    </xf>
    <xf numFmtId="0" fontId="0" fillId="0" borderId="4" xfId="0" applyBorder="1" applyAlignment="1">
      <alignment wrapText="1"/>
    </xf>
    <xf numFmtId="0" fontId="49" fillId="0" borderId="0" xfId="0" applyFont="1" applyProtection="1"/>
    <xf numFmtId="0" fontId="26" fillId="0" borderId="0" xfId="0" applyFont="1" applyProtection="1"/>
    <xf numFmtId="0" fontId="26" fillId="0" borderId="0" xfId="0" applyFont="1"/>
    <xf numFmtId="0" fontId="4" fillId="2" borderId="21" xfId="0" applyFont="1" applyFill="1" applyBorder="1" applyAlignment="1" applyProtection="1">
      <alignment horizontal="center" vertical="center" wrapText="1"/>
    </xf>
    <xf numFmtId="0" fontId="4" fillId="0" borderId="89" xfId="0" applyNumberFormat="1" applyFont="1" applyFill="1" applyBorder="1" applyAlignment="1" applyProtection="1">
      <alignment horizontal="center" vertical="center"/>
      <protection locked="0"/>
    </xf>
    <xf numFmtId="0" fontId="4" fillId="2" borderId="8" xfId="0" applyFont="1" applyFill="1" applyBorder="1" applyAlignment="1" applyProtection="1">
      <alignment horizontal="center" vertical="center"/>
    </xf>
    <xf numFmtId="0" fontId="26" fillId="0" borderId="0" xfId="0" applyFont="1" applyAlignment="1">
      <alignment wrapText="1"/>
    </xf>
    <xf numFmtId="0" fontId="50" fillId="2" borderId="10" xfId="0" applyFont="1" applyFill="1" applyBorder="1" applyAlignment="1" applyProtection="1">
      <alignment horizontal="center" vertical="center" wrapText="1"/>
    </xf>
    <xf numFmtId="4" fontId="4" fillId="3" borderId="11" xfId="0" applyNumberFormat="1" applyFont="1" applyFill="1" applyBorder="1" applyAlignment="1" applyProtection="1">
      <alignment horizontal="center" vertical="center"/>
    </xf>
    <xf numFmtId="0" fontId="4" fillId="3" borderId="24" xfId="0" applyFont="1" applyFill="1" applyBorder="1" applyAlignment="1" applyProtection="1">
      <alignment horizontal="center" vertical="center"/>
    </xf>
    <xf numFmtId="0" fontId="15" fillId="0" borderId="0" xfId="0" applyFont="1" applyFill="1" applyBorder="1" applyAlignment="1" applyProtection="1">
      <alignment horizontal="center" vertical="center"/>
    </xf>
    <xf numFmtId="0" fontId="15" fillId="0" borderId="0" xfId="0" applyFont="1" applyFill="1" applyBorder="1" applyAlignment="1" applyProtection="1">
      <alignment horizontal="center" vertical="center"/>
      <protection hidden="1"/>
    </xf>
    <xf numFmtId="0" fontId="4" fillId="2" borderId="12" xfId="0" applyFont="1" applyFill="1" applyBorder="1" applyAlignment="1" applyProtection="1">
      <alignment horizontal="center" vertical="center" wrapText="1"/>
    </xf>
    <xf numFmtId="0" fontId="15" fillId="0" borderId="0" xfId="0" applyFont="1" applyFill="1" applyBorder="1" applyAlignment="1" applyProtection="1">
      <alignment vertical="center"/>
    </xf>
    <xf numFmtId="0" fontId="6" fillId="3" borderId="26" xfId="0" applyFont="1" applyFill="1" applyBorder="1" applyAlignment="1" applyProtection="1">
      <alignment horizontal="center" vertical="center" wrapText="1"/>
    </xf>
    <xf numFmtId="0" fontId="4" fillId="2" borderId="32" xfId="0" applyFont="1" applyFill="1" applyBorder="1" applyAlignment="1" applyProtection="1">
      <alignment horizontal="center" vertical="center"/>
    </xf>
    <xf numFmtId="0" fontId="4" fillId="2" borderId="28" xfId="0" applyFont="1" applyFill="1" applyBorder="1" applyAlignment="1" applyProtection="1">
      <alignment horizontal="center" vertical="center" wrapText="1"/>
    </xf>
    <xf numFmtId="4" fontId="4" fillId="3" borderId="53" xfId="0" applyNumberFormat="1" applyFont="1" applyFill="1" applyBorder="1" applyAlignment="1" applyProtection="1">
      <alignment horizontal="center" vertical="center"/>
    </xf>
    <xf numFmtId="0" fontId="6" fillId="3" borderId="29" xfId="0" applyFont="1" applyFill="1" applyBorder="1" applyAlignment="1" applyProtection="1">
      <alignment horizontal="center" vertical="center" wrapText="1"/>
    </xf>
    <xf numFmtId="0" fontId="4" fillId="2" borderId="90" xfId="0" applyFont="1" applyFill="1" applyBorder="1" applyAlignment="1" applyProtection="1">
      <alignment horizontal="center" vertical="center"/>
    </xf>
    <xf numFmtId="0" fontId="4" fillId="2" borderId="89" xfId="0" applyFont="1" applyFill="1" applyBorder="1" applyAlignment="1" applyProtection="1">
      <alignment horizontal="center" vertical="center" wrapText="1"/>
    </xf>
    <xf numFmtId="4" fontId="4" fillId="3" borderId="89" xfId="0" applyNumberFormat="1" applyFont="1" applyFill="1" applyBorder="1" applyAlignment="1" applyProtection="1">
      <alignment horizontal="center" vertical="center"/>
    </xf>
    <xf numFmtId="0" fontId="4" fillId="3" borderId="8" xfId="0" applyFont="1" applyFill="1" applyBorder="1" applyAlignment="1" applyProtection="1">
      <alignment horizontal="center" vertical="center"/>
    </xf>
    <xf numFmtId="0" fontId="6" fillId="2" borderId="9" xfId="0" applyFont="1" applyFill="1" applyBorder="1" applyAlignment="1" applyProtection="1">
      <alignment horizontal="right" vertical="center" wrapText="1"/>
    </xf>
    <xf numFmtId="4" fontId="6" fillId="0" borderId="34" xfId="0" applyNumberFormat="1" applyFont="1" applyFill="1" applyBorder="1" applyAlignment="1" applyProtection="1">
      <alignment horizontal="right" vertical="center"/>
      <protection locked="0"/>
    </xf>
    <xf numFmtId="0" fontId="6" fillId="3" borderId="31" xfId="0" applyFont="1" applyFill="1" applyBorder="1" applyAlignment="1" applyProtection="1">
      <alignment horizontal="center" vertical="center"/>
    </xf>
    <xf numFmtId="0" fontId="6" fillId="2" borderId="12" xfId="0" applyFont="1" applyFill="1" applyBorder="1" applyAlignment="1" applyProtection="1">
      <alignment horizontal="right" wrapText="1"/>
    </xf>
    <xf numFmtId="0" fontId="6" fillId="2" borderId="0" xfId="0" applyFont="1" applyFill="1" applyBorder="1" applyAlignment="1" applyProtection="1">
      <alignment horizontal="right" wrapText="1"/>
    </xf>
    <xf numFmtId="0" fontId="11" fillId="2" borderId="12" xfId="0" applyFont="1" applyFill="1" applyBorder="1" applyAlignment="1" applyProtection="1">
      <alignment horizontal="right" wrapText="1"/>
    </xf>
    <xf numFmtId="0" fontId="11" fillId="2" borderId="10" xfId="0" applyFont="1" applyFill="1" applyBorder="1" applyAlignment="1" applyProtection="1">
      <alignment horizontal="right" wrapText="1"/>
    </xf>
    <xf numFmtId="4" fontId="6" fillId="0" borderId="11" xfId="0" applyNumberFormat="1" applyFont="1" applyFill="1" applyBorder="1" applyAlignment="1" applyProtection="1">
      <alignment horizontal="right" vertical="center"/>
      <protection locked="0"/>
    </xf>
    <xf numFmtId="4" fontId="6" fillId="0" borderId="12" xfId="0" applyNumberFormat="1" applyFont="1" applyFill="1" applyBorder="1" applyAlignment="1" applyProtection="1">
      <alignment horizontal="right" vertical="center"/>
      <protection locked="0"/>
    </xf>
    <xf numFmtId="4" fontId="6" fillId="0" borderId="37" xfId="0" applyNumberFormat="1" applyFont="1" applyFill="1" applyBorder="1" applyAlignment="1" applyProtection="1">
      <alignment horizontal="right" vertical="center"/>
      <protection locked="0"/>
    </xf>
    <xf numFmtId="0" fontId="6" fillId="2" borderId="28" xfId="0" applyFont="1" applyFill="1" applyBorder="1" applyAlignment="1" applyProtection="1">
      <alignment horizontal="right" wrapText="1"/>
    </xf>
    <xf numFmtId="4" fontId="6" fillId="0" borderId="28" xfId="0" applyNumberFormat="1" applyFont="1" applyFill="1" applyBorder="1" applyAlignment="1" applyProtection="1">
      <alignment horizontal="right" vertical="center"/>
      <protection locked="0"/>
    </xf>
    <xf numFmtId="0" fontId="6" fillId="2" borderId="65" xfId="0" applyFont="1" applyFill="1" applyBorder="1" applyAlignment="1" applyProtection="1">
      <alignment horizontal="center" vertical="center"/>
    </xf>
    <xf numFmtId="0" fontId="6" fillId="2" borderId="66" xfId="0" applyFont="1" applyFill="1" applyBorder="1" applyAlignment="1" applyProtection="1">
      <alignment horizontal="right" wrapText="1"/>
    </xf>
    <xf numFmtId="4" fontId="6" fillId="0" borderId="66" xfId="0" applyNumberFormat="1" applyFont="1" applyFill="1" applyBorder="1" applyAlignment="1" applyProtection="1">
      <alignment horizontal="right" vertical="center"/>
      <protection locked="0"/>
    </xf>
    <xf numFmtId="0" fontId="4" fillId="3" borderId="8" xfId="0" applyFont="1" applyFill="1" applyBorder="1" applyAlignment="1" applyProtection="1">
      <alignment vertical="center"/>
    </xf>
    <xf numFmtId="0" fontId="46" fillId="0" borderId="0" xfId="0" applyFont="1" applyFill="1" applyBorder="1" applyAlignment="1" applyProtection="1">
      <alignment horizontal="center" vertical="center"/>
    </xf>
    <xf numFmtId="0" fontId="46" fillId="0" borderId="0" xfId="0" applyFont="1" applyFill="1" applyBorder="1" applyAlignment="1" applyProtection="1">
      <alignment horizontal="center" vertical="center"/>
      <protection hidden="1"/>
    </xf>
    <xf numFmtId="0" fontId="4" fillId="3" borderId="31" xfId="0" applyFont="1" applyFill="1" applyBorder="1" applyAlignment="1" applyProtection="1">
      <alignment horizontal="center" vertical="center"/>
    </xf>
    <xf numFmtId="4" fontId="6" fillId="3" borderId="13" xfId="0" applyNumberFormat="1" applyFont="1" applyFill="1" applyBorder="1" applyAlignment="1" applyProtection="1">
      <alignment horizontal="right" vertical="center"/>
    </xf>
    <xf numFmtId="4" fontId="4" fillId="3" borderId="12" xfId="0" applyNumberFormat="1" applyFont="1" applyFill="1" applyBorder="1" applyAlignment="1" applyProtection="1">
      <alignment horizontal="center" vertical="center"/>
    </xf>
    <xf numFmtId="4" fontId="6" fillId="0" borderId="12" xfId="0" applyNumberFormat="1" applyFont="1" applyFill="1" applyBorder="1" applyAlignment="1" applyProtection="1">
      <alignment vertical="center"/>
      <protection locked="0"/>
    </xf>
    <xf numFmtId="0" fontId="15" fillId="0" borderId="0" xfId="0" applyFont="1" applyFill="1" applyBorder="1" applyAlignment="1" applyProtection="1">
      <alignment vertical="center"/>
      <protection locked="0"/>
    </xf>
    <xf numFmtId="4" fontId="6" fillId="0" borderId="28" xfId="0" applyNumberFormat="1" applyFont="1" applyFill="1" applyBorder="1" applyAlignment="1" applyProtection="1">
      <alignment vertical="center"/>
      <protection locked="0"/>
    </xf>
    <xf numFmtId="4" fontId="6" fillId="0" borderId="13" xfId="0" applyNumberFormat="1" applyFont="1" applyFill="1" applyBorder="1" applyAlignment="1" applyProtection="1">
      <alignment vertical="center"/>
      <protection locked="0"/>
    </xf>
    <xf numFmtId="4" fontId="6" fillId="0" borderId="53" xfId="0" applyNumberFormat="1" applyFont="1" applyFill="1" applyBorder="1" applyAlignment="1" applyProtection="1">
      <alignment vertical="center"/>
      <protection locked="0"/>
    </xf>
    <xf numFmtId="4" fontId="4" fillId="3" borderId="9" xfId="0" applyNumberFormat="1" applyFont="1" applyFill="1" applyBorder="1" applyAlignment="1" applyProtection="1">
      <alignment horizontal="center" vertical="center"/>
    </xf>
    <xf numFmtId="0" fontId="9" fillId="2" borderId="36" xfId="0" applyFont="1" applyFill="1" applyBorder="1" applyAlignment="1" applyProtection="1">
      <alignment horizontal="center" vertical="center"/>
    </xf>
    <xf numFmtId="0" fontId="11" fillId="2" borderId="37" xfId="0" applyFont="1" applyFill="1" applyBorder="1" applyAlignment="1" applyProtection="1">
      <alignment horizontal="right" vertical="center" wrapText="1"/>
    </xf>
    <xf numFmtId="4" fontId="6" fillId="0" borderId="37" xfId="0" applyNumberFormat="1" applyFont="1" applyFill="1" applyBorder="1" applyAlignment="1" applyProtection="1">
      <alignment vertical="center"/>
      <protection locked="0"/>
    </xf>
    <xf numFmtId="0" fontId="6" fillId="3" borderId="38" xfId="0" applyFont="1" applyFill="1" applyBorder="1" applyAlignment="1" applyProtection="1">
      <alignment horizontal="center" vertical="center"/>
    </xf>
    <xf numFmtId="0" fontId="6" fillId="2" borderId="28" xfId="0" applyFont="1" applyFill="1" applyBorder="1" applyAlignment="1" applyProtection="1">
      <alignment horizontal="right" vertical="center" wrapText="1"/>
    </xf>
    <xf numFmtId="0" fontId="6" fillId="3" borderId="24" xfId="0" applyFont="1" applyFill="1" applyBorder="1" applyAlignment="1" applyProtection="1">
      <alignment horizontal="center" vertical="center"/>
    </xf>
    <xf numFmtId="4" fontId="6" fillId="0" borderId="10" xfId="0" applyNumberFormat="1" applyFont="1" applyFill="1" applyBorder="1" applyAlignment="1" applyProtection="1">
      <alignment horizontal="right" vertical="center"/>
      <protection locked="0"/>
    </xf>
    <xf numFmtId="0" fontId="15" fillId="0" borderId="0" xfId="0" applyFont="1" applyFill="1" applyBorder="1" applyAlignment="1" applyProtection="1">
      <alignment horizontal="right" vertical="center"/>
      <protection locked="0"/>
    </xf>
    <xf numFmtId="0" fontId="4" fillId="2" borderId="55" xfId="0" applyFont="1" applyFill="1" applyBorder="1" applyAlignment="1" applyProtection="1">
      <alignment horizontal="center" vertical="center" wrapText="1"/>
    </xf>
    <xf numFmtId="0" fontId="6" fillId="3" borderId="91" xfId="0" applyFont="1" applyFill="1" applyBorder="1" applyAlignment="1" applyProtection="1">
      <alignment horizontal="center" vertical="center"/>
    </xf>
    <xf numFmtId="0" fontId="4" fillId="2" borderId="39" xfId="0" applyFont="1" applyFill="1" applyBorder="1" applyAlignment="1" applyProtection="1">
      <alignment horizontal="center" vertical="center"/>
    </xf>
    <xf numFmtId="0" fontId="15" fillId="0" borderId="0" xfId="0" applyFont="1" applyFill="1" applyBorder="1" applyAlignment="1" applyProtection="1">
      <alignment horizontal="right" vertical="center"/>
    </xf>
    <xf numFmtId="0" fontId="15" fillId="0" borderId="0" xfId="0" applyFont="1" applyFill="1" applyBorder="1" applyAlignment="1" applyProtection="1">
      <alignment horizontal="right" vertical="center"/>
      <protection hidden="1"/>
    </xf>
    <xf numFmtId="0" fontId="11" fillId="2" borderId="13" xfId="0" applyFont="1" applyFill="1" applyBorder="1" applyAlignment="1" applyProtection="1">
      <alignment horizontal="right" vertical="center" wrapText="1"/>
    </xf>
    <xf numFmtId="0" fontId="11" fillId="2" borderId="28" xfId="0" applyFont="1" applyFill="1" applyBorder="1" applyAlignment="1" applyProtection="1">
      <alignment horizontal="right" vertical="center" wrapText="1"/>
    </xf>
    <xf numFmtId="4" fontId="11" fillId="0" borderId="53" xfId="0" applyNumberFormat="1" applyFont="1" applyFill="1" applyBorder="1" applyAlignment="1" applyProtection="1">
      <alignment horizontal="right" vertical="center"/>
      <protection locked="0"/>
    </xf>
    <xf numFmtId="4" fontId="6" fillId="0" borderId="53" xfId="0" applyNumberFormat="1" applyFont="1" applyFill="1" applyBorder="1" applyAlignment="1" applyProtection="1">
      <alignment horizontal="right" vertical="center"/>
      <protection locked="0"/>
    </xf>
    <xf numFmtId="0" fontId="4" fillId="2" borderId="89" xfId="0" applyFont="1" applyFill="1" applyBorder="1" applyAlignment="1" applyProtection="1">
      <alignment horizontal="right" vertical="center" wrapText="1"/>
    </xf>
    <xf numFmtId="0" fontId="4" fillId="3" borderId="8" xfId="0" applyFont="1" applyFill="1" applyBorder="1" applyAlignment="1" applyProtection="1">
      <alignment horizontal="center" vertical="center" wrapText="1"/>
    </xf>
    <xf numFmtId="0" fontId="51" fillId="0" borderId="0" xfId="0" applyFont="1" applyAlignment="1" applyProtection="1">
      <alignment horizontal="right" wrapText="1"/>
    </xf>
    <xf numFmtId="0" fontId="6" fillId="0" borderId="0" xfId="0" applyFont="1" applyAlignment="1" applyProtection="1">
      <alignment horizontal="center"/>
    </xf>
    <xf numFmtId="0" fontId="51" fillId="0" borderId="0" xfId="0" applyFont="1" applyAlignment="1">
      <alignment horizontal="right" wrapText="1"/>
    </xf>
    <xf numFmtId="0" fontId="6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0" fontId="0" fillId="0" borderId="0" xfId="0" applyAlignment="1">
      <alignment vertical="center" wrapText="1"/>
    </xf>
    <xf numFmtId="0" fontId="53" fillId="2" borderId="45" xfId="0" applyFont="1" applyFill="1" applyBorder="1"/>
    <xf numFmtId="3" fontId="53" fillId="0" borderId="97" xfId="0" applyNumberFormat="1" applyFont="1" applyFill="1" applyBorder="1" applyAlignment="1" applyProtection="1">
      <alignment horizontal="center"/>
      <protection locked="0"/>
    </xf>
    <xf numFmtId="3" fontId="53" fillId="0" borderId="63" xfId="0" applyNumberFormat="1" applyFont="1" applyFill="1" applyBorder="1" applyAlignment="1" applyProtection="1">
      <alignment horizontal="center"/>
      <protection locked="0"/>
    </xf>
    <xf numFmtId="3" fontId="53" fillId="0" borderId="10" xfId="0" applyNumberFormat="1" applyFont="1" applyFill="1" applyBorder="1" applyAlignment="1" applyProtection="1">
      <alignment horizontal="center"/>
      <protection locked="0"/>
    </xf>
    <xf numFmtId="3" fontId="53" fillId="0" borderId="11" xfId="0" applyNumberFormat="1" applyFont="1" applyFill="1" applyBorder="1" applyAlignment="1" applyProtection="1">
      <alignment horizontal="center"/>
      <protection locked="0"/>
    </xf>
    <xf numFmtId="3" fontId="6" fillId="0" borderId="11" xfId="0" applyNumberFormat="1" applyFont="1" applyFill="1" applyBorder="1" applyProtection="1">
      <protection locked="0"/>
    </xf>
    <xf numFmtId="3" fontId="6" fillId="0" borderId="30" xfId="0" applyNumberFormat="1" applyFont="1" applyFill="1" applyBorder="1" applyProtection="1">
      <protection locked="0"/>
    </xf>
    <xf numFmtId="3" fontId="6" fillId="0" borderId="31" xfId="0" applyNumberFormat="1" applyFont="1" applyFill="1" applyBorder="1" applyProtection="1">
      <protection locked="0"/>
    </xf>
    <xf numFmtId="0" fontId="53" fillId="2" borderId="39" xfId="0" applyFont="1" applyFill="1" applyBorder="1"/>
    <xf numFmtId="3" fontId="53" fillId="0" borderId="98" xfId="0" applyNumberFormat="1" applyFont="1" applyFill="1" applyBorder="1" applyAlignment="1" applyProtection="1">
      <alignment horizontal="center"/>
      <protection locked="0"/>
    </xf>
    <xf numFmtId="3" fontId="53" fillId="0" borderId="62" xfId="0" applyNumberFormat="1" applyFont="1" applyFill="1" applyBorder="1" applyAlignment="1" applyProtection="1">
      <alignment horizontal="center"/>
      <protection locked="0"/>
    </xf>
    <xf numFmtId="3" fontId="53" fillId="0" borderId="37" xfId="0" applyNumberFormat="1" applyFont="1" applyFill="1" applyBorder="1" applyAlignment="1" applyProtection="1">
      <alignment horizontal="center"/>
      <protection locked="0"/>
    </xf>
    <xf numFmtId="3" fontId="53" fillId="0" borderId="44" xfId="0" applyNumberFormat="1" applyFont="1" applyFill="1" applyBorder="1" applyAlignment="1" applyProtection="1">
      <alignment horizontal="center"/>
      <protection locked="0"/>
    </xf>
    <xf numFmtId="3" fontId="53" fillId="0" borderId="14" xfId="0" applyNumberFormat="1" applyFont="1" applyFill="1" applyBorder="1" applyAlignment="1" applyProtection="1">
      <alignment horizontal="center"/>
      <protection locked="0"/>
    </xf>
    <xf numFmtId="3" fontId="6" fillId="0" borderId="43" xfId="0" applyNumberFormat="1" applyFont="1" applyFill="1" applyBorder="1" applyProtection="1">
      <protection locked="0"/>
    </xf>
    <xf numFmtId="3" fontId="6" fillId="0" borderId="36" xfId="0" applyNumberFormat="1" applyFont="1" applyFill="1" applyBorder="1" applyProtection="1">
      <protection locked="0"/>
    </xf>
    <xf numFmtId="3" fontId="6" fillId="0" borderId="38" xfId="0" applyNumberFormat="1" applyFont="1" applyFill="1" applyBorder="1" applyProtection="1">
      <protection locked="0"/>
    </xf>
    <xf numFmtId="0" fontId="54" fillId="2" borderId="6" xfId="0" applyFont="1" applyFill="1" applyBorder="1" applyAlignment="1">
      <alignment horizontal="right"/>
    </xf>
    <xf numFmtId="3" fontId="53" fillId="2" borderId="20" xfId="0" applyNumberFormat="1" applyFont="1" applyFill="1" applyBorder="1"/>
    <xf numFmtId="3" fontId="53" fillId="2" borderId="90" xfId="0" applyNumberFormat="1" applyFont="1" applyFill="1" applyBorder="1"/>
    <xf numFmtId="3" fontId="53" fillId="2" borderId="89" xfId="0" applyNumberFormat="1" applyFont="1" applyFill="1" applyBorder="1"/>
    <xf numFmtId="3" fontId="53" fillId="2" borderId="22" xfId="0" applyNumberFormat="1" applyFont="1" applyFill="1" applyBorder="1"/>
    <xf numFmtId="3" fontId="53" fillId="2" borderId="8" xfId="0" applyNumberFormat="1" applyFont="1" applyFill="1" applyBorder="1"/>
    <xf numFmtId="3" fontId="53" fillId="2" borderId="99" xfId="0" applyNumberFormat="1" applyFont="1" applyFill="1" applyBorder="1"/>
    <xf numFmtId="0" fontId="0" fillId="0" borderId="0" xfId="0" applyAlignment="1">
      <alignment horizontal="center" vertical="center"/>
    </xf>
    <xf numFmtId="0" fontId="6" fillId="0" borderId="0" xfId="0" applyFont="1" applyAlignment="1" applyProtection="1">
      <alignment vertical="center"/>
    </xf>
    <xf numFmtId="0" fontId="3" fillId="0" borderId="0" xfId="0" applyFont="1" applyAlignment="1" applyProtection="1">
      <alignment vertical="center"/>
      <protection hidden="1"/>
    </xf>
    <xf numFmtId="0" fontId="12" fillId="2" borderId="90" xfId="0" applyFont="1" applyFill="1" applyBorder="1" applyAlignment="1" applyProtection="1">
      <alignment horizontal="center" vertical="center"/>
    </xf>
    <xf numFmtId="0" fontId="12" fillId="2" borderId="89" xfId="0" applyFont="1" applyFill="1" applyBorder="1" applyAlignment="1" applyProtection="1">
      <alignment horizontal="center" vertical="center"/>
    </xf>
    <xf numFmtId="0" fontId="5" fillId="2" borderId="24" xfId="0" applyFont="1" applyFill="1" applyBorder="1" applyAlignment="1" applyProtection="1">
      <alignment horizontal="center" vertical="center"/>
    </xf>
    <xf numFmtId="0" fontId="4" fillId="2" borderId="23" xfId="0" applyFont="1" applyFill="1" applyBorder="1" applyAlignment="1" applyProtection="1">
      <alignment horizontal="center"/>
    </xf>
    <xf numFmtId="168" fontId="4" fillId="3" borderId="11" xfId="0" applyNumberFormat="1" applyFont="1" applyFill="1" applyBorder="1" applyAlignment="1" applyProtection="1">
      <alignment horizontal="right" vertical="center"/>
    </xf>
    <xf numFmtId="0" fontId="55" fillId="2" borderId="24" xfId="0" applyFont="1" applyFill="1" applyBorder="1" applyAlignment="1" applyProtection="1">
      <alignment vertical="center"/>
    </xf>
    <xf numFmtId="168" fontId="6" fillId="0" borderId="13" xfId="0" applyNumberFormat="1" applyFont="1" applyFill="1" applyBorder="1" applyProtection="1">
      <protection locked="0"/>
    </xf>
    <xf numFmtId="0" fontId="55" fillId="2" borderId="26" xfId="0" applyFont="1" applyFill="1" applyBorder="1" applyAlignment="1" applyProtection="1">
      <alignment horizontal="center" vertical="center"/>
    </xf>
    <xf numFmtId="168" fontId="6" fillId="0" borderId="13" xfId="0" applyNumberFormat="1" applyFont="1" applyFill="1" applyBorder="1" applyAlignment="1" applyProtection="1">
      <alignment vertical="center"/>
      <protection locked="0"/>
    </xf>
    <xf numFmtId="168" fontId="6" fillId="3" borderId="13" xfId="0" applyNumberFormat="1" applyFont="1" applyFill="1" applyBorder="1" applyAlignment="1" applyProtection="1">
      <alignment vertical="center"/>
    </xf>
    <xf numFmtId="0" fontId="7" fillId="2" borderId="25" xfId="0" applyFont="1" applyFill="1" applyBorder="1" applyAlignment="1" applyProtection="1">
      <alignment horizontal="center"/>
    </xf>
    <xf numFmtId="168" fontId="7" fillId="0" borderId="13" xfId="0" applyNumberFormat="1" applyFont="1" applyFill="1" applyBorder="1" applyProtection="1">
      <protection locked="0"/>
    </xf>
    <xf numFmtId="0" fontId="55" fillId="2" borderId="26" xfId="0" applyFont="1" applyFill="1" applyBorder="1" applyAlignment="1" applyProtection="1">
      <alignment vertical="center"/>
    </xf>
    <xf numFmtId="168" fontId="7" fillId="3" borderId="13" xfId="0" applyNumberFormat="1" applyFont="1" applyFill="1" applyBorder="1" applyProtection="1"/>
    <xf numFmtId="168" fontId="5" fillId="0" borderId="13" xfId="0" applyNumberFormat="1" applyFont="1" applyFill="1" applyBorder="1" applyProtection="1">
      <protection locked="0"/>
    </xf>
    <xf numFmtId="0" fontId="11" fillId="2" borderId="13" xfId="0" applyFont="1" applyFill="1" applyBorder="1" applyAlignment="1" applyProtection="1">
      <alignment horizontal="left" vertical="center" wrapText="1"/>
    </xf>
    <xf numFmtId="0" fontId="11" fillId="2" borderId="25" xfId="0" applyFont="1" applyFill="1" applyBorder="1" applyAlignment="1" applyProtection="1">
      <alignment horizontal="center"/>
    </xf>
    <xf numFmtId="4" fontId="4" fillId="3" borderId="13" xfId="0" applyNumberFormat="1" applyFont="1" applyFill="1" applyBorder="1" applyAlignment="1" applyProtection="1">
      <alignment horizontal="right" vertical="center"/>
    </xf>
    <xf numFmtId="4" fontId="6" fillId="0" borderId="13" xfId="0" applyNumberFormat="1" applyFont="1" applyFill="1" applyBorder="1" applyProtection="1">
      <protection locked="0"/>
    </xf>
    <xf numFmtId="4" fontId="6" fillId="3" borderId="13" xfId="0" applyNumberFormat="1" applyFont="1" applyFill="1" applyBorder="1" applyProtection="1"/>
    <xf numFmtId="4" fontId="7" fillId="0" borderId="13" xfId="0" applyNumberFormat="1" applyFont="1" applyFill="1" applyBorder="1" applyProtection="1">
      <protection locked="0"/>
    </xf>
    <xf numFmtId="4" fontId="4" fillId="0" borderId="13" xfId="0" applyNumberFormat="1" applyFont="1" applyFill="1" applyBorder="1" applyAlignment="1" applyProtection="1">
      <alignment vertical="center"/>
      <protection locked="0"/>
    </xf>
    <xf numFmtId="0" fontId="55" fillId="2" borderId="26" xfId="0" applyFont="1" applyFill="1" applyBorder="1" applyAlignment="1" applyProtection="1">
      <alignment horizontal="center" vertical="center" wrapText="1"/>
    </xf>
    <xf numFmtId="0" fontId="4" fillId="2" borderId="25" xfId="0" applyFont="1" applyFill="1" applyBorder="1" applyAlignment="1" applyProtection="1">
      <alignment horizontal="center"/>
    </xf>
    <xf numFmtId="4" fontId="4" fillId="0" borderId="13" xfId="0" applyNumberFormat="1" applyFont="1" applyFill="1" applyBorder="1" applyAlignment="1" applyProtection="1">
      <alignment horizontal="right" vertical="center"/>
      <protection locked="0"/>
    </xf>
    <xf numFmtId="0" fontId="12" fillId="2" borderId="25" xfId="0" applyFont="1" applyFill="1" applyBorder="1" applyAlignment="1" applyProtection="1">
      <alignment horizontal="center"/>
    </xf>
    <xf numFmtId="0" fontId="12" fillId="2" borderId="13" xfId="0" applyFont="1" applyFill="1" applyBorder="1" applyAlignment="1" applyProtection="1">
      <alignment horizontal="left" vertical="center"/>
    </xf>
    <xf numFmtId="0" fontId="8" fillId="2" borderId="25" xfId="0" applyFont="1" applyFill="1" applyBorder="1" applyAlignment="1" applyProtection="1">
      <alignment horizontal="center"/>
    </xf>
    <xf numFmtId="4" fontId="7" fillId="0" borderId="13" xfId="0" applyNumberFormat="1" applyFont="1" applyFill="1" applyBorder="1" applyAlignment="1" applyProtection="1">
      <alignment vertical="center"/>
      <protection locked="0"/>
    </xf>
    <xf numFmtId="4" fontId="4" fillId="3" borderId="13" xfId="0" applyNumberFormat="1" applyFont="1" applyFill="1" applyBorder="1" applyAlignment="1" applyProtection="1">
      <alignment vertical="center"/>
    </xf>
    <xf numFmtId="4" fontId="6" fillId="3" borderId="13" xfId="0" applyNumberFormat="1" applyFont="1" applyFill="1" applyBorder="1" applyAlignment="1" applyProtection="1">
      <alignment vertical="center"/>
    </xf>
    <xf numFmtId="4" fontId="8" fillId="0" borderId="13" xfId="0" applyNumberFormat="1" applyFont="1" applyFill="1" applyBorder="1" applyProtection="1">
      <protection locked="0"/>
    </xf>
    <xf numFmtId="0" fontId="3" fillId="2" borderId="25" xfId="0" applyFont="1" applyFill="1" applyBorder="1" applyAlignment="1" applyProtection="1">
      <alignment horizontal="center"/>
    </xf>
    <xf numFmtId="4" fontId="7" fillId="0" borderId="13" xfId="0" applyNumberFormat="1" applyFont="1" applyFill="1" applyBorder="1" applyAlignment="1" applyProtection="1">
      <alignment horizontal="right"/>
      <protection locked="0"/>
    </xf>
    <xf numFmtId="0" fontId="7" fillId="2" borderId="14" xfId="0" applyFont="1" applyFill="1" applyBorder="1" applyAlignment="1" applyProtection="1">
      <alignment horizontal="left" vertical="center"/>
    </xf>
    <xf numFmtId="0" fontId="5" fillId="2" borderId="25" xfId="0" applyFont="1" applyFill="1" applyBorder="1" applyAlignment="1" applyProtection="1">
      <alignment horizontal="center"/>
    </xf>
    <xf numFmtId="0" fontId="3" fillId="2" borderId="13" xfId="0" applyFont="1" applyFill="1" applyBorder="1" applyAlignment="1" applyProtection="1">
      <alignment horizontal="left" vertical="center"/>
    </xf>
    <xf numFmtId="4" fontId="3" fillId="0" borderId="13" xfId="0" applyNumberFormat="1" applyFont="1" applyFill="1" applyBorder="1" applyAlignment="1" applyProtection="1">
      <alignment horizontal="right"/>
      <protection locked="0"/>
    </xf>
    <xf numFmtId="49" fontId="12" fillId="2" borderId="13" xfId="0" applyNumberFormat="1" applyFont="1" applyFill="1" applyBorder="1" applyAlignment="1" applyProtection="1">
      <alignment horizontal="left" vertical="center"/>
    </xf>
    <xf numFmtId="49" fontId="7" fillId="2" borderId="13" xfId="0" applyNumberFormat="1" applyFont="1" applyFill="1" applyBorder="1" applyAlignment="1" applyProtection="1">
      <alignment horizontal="left" vertical="center"/>
    </xf>
    <xf numFmtId="49" fontId="8" fillId="2" borderId="13" xfId="0" applyNumberFormat="1" applyFont="1" applyFill="1" applyBorder="1" applyAlignment="1" applyProtection="1">
      <alignment horizontal="left" vertical="center"/>
    </xf>
    <xf numFmtId="49" fontId="3" fillId="2" borderId="13" xfId="0" applyNumberFormat="1" applyFont="1" applyFill="1" applyBorder="1" applyAlignment="1" applyProtection="1">
      <alignment horizontal="left" vertical="center"/>
    </xf>
    <xf numFmtId="4" fontId="3" fillId="0" borderId="13" xfId="0" applyNumberFormat="1" applyFont="1" applyFill="1" applyBorder="1" applyProtection="1">
      <protection locked="0"/>
    </xf>
    <xf numFmtId="49" fontId="4" fillId="2" borderId="13" xfId="0" applyNumberFormat="1" applyFont="1" applyFill="1" applyBorder="1" applyAlignment="1" applyProtection="1">
      <alignment horizontal="left" vertical="center"/>
    </xf>
    <xf numFmtId="4" fontId="6" fillId="0" borderId="13" xfId="0" applyNumberFormat="1" applyFont="1" applyFill="1" applyBorder="1" applyAlignment="1" applyProtection="1">
      <alignment horizontal="right"/>
      <protection locked="0"/>
    </xf>
    <xf numFmtId="49" fontId="6" fillId="2" borderId="13" xfId="0" applyNumberFormat="1" applyFont="1" applyFill="1" applyBorder="1" applyAlignment="1" applyProtection="1">
      <alignment horizontal="left" vertical="center"/>
    </xf>
    <xf numFmtId="0" fontId="4" fillId="2" borderId="53" xfId="0" applyFont="1" applyFill="1" applyBorder="1" applyAlignment="1" applyProtection="1">
      <alignment horizontal="left" vertical="center"/>
    </xf>
    <xf numFmtId="4" fontId="4" fillId="0" borderId="28" xfId="0" applyNumberFormat="1" applyFont="1" applyFill="1" applyBorder="1" applyAlignment="1" applyProtection="1">
      <alignment horizontal="right"/>
      <protection locked="0"/>
    </xf>
    <xf numFmtId="0" fontId="55" fillId="2" borderId="29" xfId="0" applyFont="1" applyFill="1" applyBorder="1" applyAlignment="1" applyProtection="1">
      <alignment horizontal="center" vertical="center"/>
    </xf>
    <xf numFmtId="2" fontId="53" fillId="0" borderId="0" xfId="0" applyNumberFormat="1" applyFont="1" applyBorder="1" applyAlignment="1">
      <alignment wrapText="1"/>
    </xf>
    <xf numFmtId="0" fontId="3" fillId="0" borderId="0" xfId="0" applyFont="1" applyBorder="1" applyAlignment="1" applyProtection="1">
      <alignment vertical="center"/>
      <protection hidden="1"/>
    </xf>
    <xf numFmtId="0" fontId="6" fillId="0" borderId="0" xfId="0" applyFont="1" applyAlignment="1"/>
    <xf numFmtId="0" fontId="6" fillId="0" borderId="0" xfId="0" applyFont="1" applyAlignment="1" applyProtection="1">
      <alignment horizontal="center" vertical="center"/>
      <protection hidden="1"/>
    </xf>
    <xf numFmtId="3" fontId="5" fillId="2" borderId="29" xfId="0" applyNumberFormat="1" applyFont="1" applyFill="1" applyBorder="1" applyAlignment="1" applyProtection="1">
      <alignment horizontal="center" vertical="center" wrapText="1"/>
    </xf>
    <xf numFmtId="0" fontId="5" fillId="2" borderId="23" xfId="0" applyFont="1" applyFill="1" applyBorder="1" applyAlignment="1" applyProtection="1">
      <alignment horizontal="center" vertical="center" wrapText="1"/>
    </xf>
    <xf numFmtId="0" fontId="5" fillId="2" borderId="10" xfId="0" applyFont="1" applyFill="1" applyBorder="1" applyAlignment="1" applyProtection="1">
      <alignment horizontal="center" vertical="center" wrapText="1"/>
    </xf>
    <xf numFmtId="3" fontId="5" fillId="2" borderId="10" xfId="0" applyNumberFormat="1" applyFont="1" applyFill="1" applyBorder="1" applyAlignment="1" applyProtection="1">
      <alignment horizontal="center" vertical="center" wrapText="1"/>
    </xf>
    <xf numFmtId="0" fontId="5" fillId="2" borderId="11" xfId="0" applyFont="1" applyFill="1" applyBorder="1" applyAlignment="1" applyProtection="1">
      <alignment horizontal="center" vertical="center"/>
    </xf>
    <xf numFmtId="0" fontId="6" fillId="2" borderId="11" xfId="0" applyFont="1" applyFill="1" applyBorder="1" applyAlignment="1" applyProtection="1">
      <alignment horizontal="left" vertical="center" wrapText="1"/>
    </xf>
    <xf numFmtId="4" fontId="4" fillId="3" borderId="24" xfId="0" applyNumberFormat="1" applyFont="1" applyFill="1" applyBorder="1" applyAlignment="1" applyProtection="1">
      <alignment horizontal="center" vertical="center"/>
    </xf>
    <xf numFmtId="4" fontId="4" fillId="3" borderId="23" xfId="0" applyNumberFormat="1" applyFont="1" applyFill="1" applyBorder="1" applyAlignment="1" applyProtection="1">
      <alignment horizontal="center" vertical="center"/>
    </xf>
    <xf numFmtId="4" fontId="6" fillId="0" borderId="10" xfId="0" applyNumberFormat="1" applyFont="1" applyFill="1" applyBorder="1" applyAlignment="1" applyProtection="1">
      <alignment horizontal="right" vertical="center" wrapText="1"/>
      <protection locked="0"/>
    </xf>
    <xf numFmtId="4" fontId="11" fillId="0" borderId="10" xfId="0" applyNumberFormat="1" applyFont="1" applyFill="1" applyBorder="1" applyAlignment="1" applyProtection="1">
      <alignment horizontal="right" vertical="center" wrapText="1"/>
      <protection locked="0"/>
    </xf>
    <xf numFmtId="4" fontId="11" fillId="0" borderId="10" xfId="0" applyNumberFormat="1" applyFont="1" applyFill="1" applyBorder="1" applyAlignment="1" applyProtection="1">
      <alignment horizontal="right" vertical="center"/>
      <protection locked="0"/>
    </xf>
    <xf numFmtId="4" fontId="6" fillId="0" borderId="11" xfId="0" applyNumberFormat="1" applyFont="1" applyFill="1" applyBorder="1" applyAlignment="1" applyProtection="1">
      <alignment horizontal="right" vertical="center" wrapText="1"/>
      <protection locked="0"/>
    </xf>
    <xf numFmtId="4" fontId="6" fillId="0" borderId="23" xfId="0" applyNumberFormat="1" applyFont="1" applyFill="1" applyBorder="1" applyAlignment="1" applyProtection="1">
      <alignment horizontal="center" vertical="center"/>
      <protection locked="0"/>
    </xf>
    <xf numFmtId="0" fontId="3" fillId="2" borderId="98" xfId="0" applyFont="1" applyFill="1" applyBorder="1" applyAlignment="1" applyProtection="1">
      <alignment horizontal="center" vertical="center" wrapText="1"/>
    </xf>
    <xf numFmtId="4" fontId="6" fillId="0" borderId="25" xfId="0" applyNumberFormat="1" applyFont="1" applyFill="1" applyBorder="1" applyAlignment="1" applyProtection="1">
      <alignment horizontal="center" vertical="center"/>
      <protection locked="0"/>
    </xf>
    <xf numFmtId="0" fontId="3" fillId="2" borderId="98" xfId="0" applyFont="1" applyFill="1" applyBorder="1" applyAlignment="1" applyProtection="1">
      <alignment horizontal="center" vertical="center"/>
    </xf>
    <xf numFmtId="4" fontId="4" fillId="3" borderId="26" xfId="0" applyNumberFormat="1" applyFont="1" applyFill="1" applyBorder="1" applyAlignment="1" applyProtection="1">
      <alignment horizontal="center" vertical="center"/>
    </xf>
    <xf numFmtId="4" fontId="4" fillId="3" borderId="39" xfId="0" applyNumberFormat="1" applyFont="1" applyFill="1" applyBorder="1" applyAlignment="1" applyProtection="1">
      <alignment horizontal="center" vertical="center"/>
    </xf>
    <xf numFmtId="4" fontId="4" fillId="3" borderId="40" xfId="0" applyNumberFormat="1" applyFont="1" applyFill="1" applyBorder="1" applyAlignment="1" applyProtection="1">
      <alignment horizontal="center" vertical="center"/>
    </xf>
    <xf numFmtId="0" fontId="3" fillId="2" borderId="98" xfId="0" applyFont="1" applyFill="1" applyBorder="1" applyAlignment="1" applyProtection="1">
      <alignment vertical="justify"/>
    </xf>
    <xf numFmtId="0" fontId="6" fillId="2" borderId="13" xfId="0" applyFont="1" applyFill="1" applyBorder="1" applyAlignment="1" applyProtection="1">
      <alignment horizontal="center" vertical="center" wrapText="1"/>
    </xf>
    <xf numFmtId="3" fontId="4" fillId="3" borderId="26" xfId="0" applyNumberFormat="1" applyFont="1" applyFill="1" applyBorder="1" applyAlignment="1" applyProtection="1">
      <alignment horizontal="center" vertical="center"/>
    </xf>
    <xf numFmtId="4" fontId="4" fillId="3" borderId="25" xfId="0" applyNumberFormat="1" applyFont="1" applyFill="1" applyBorder="1" applyAlignment="1" applyProtection="1">
      <alignment horizontal="center" vertical="center"/>
    </xf>
    <xf numFmtId="3" fontId="56" fillId="3" borderId="72" xfId="0" applyNumberFormat="1" applyFont="1" applyFill="1" applyBorder="1" applyAlignment="1" applyProtection="1">
      <alignment horizontal="right" vertical="center"/>
    </xf>
    <xf numFmtId="3" fontId="56" fillId="3" borderId="12" xfId="0" applyNumberFormat="1" applyFont="1" applyFill="1" applyBorder="1" applyAlignment="1" applyProtection="1">
      <alignment horizontal="right" vertical="center"/>
    </xf>
    <xf numFmtId="3" fontId="56" fillId="3" borderId="25" xfId="0" applyNumberFormat="1" applyFont="1" applyFill="1" applyBorder="1" applyAlignment="1" applyProtection="1">
      <alignment horizontal="center" vertical="center"/>
    </xf>
    <xf numFmtId="3" fontId="56" fillId="3" borderId="72" xfId="0" applyNumberFormat="1" applyFont="1" applyFill="1" applyBorder="1" applyAlignment="1" applyProtection="1">
      <alignment horizontal="center" vertical="center"/>
    </xf>
    <xf numFmtId="4" fontId="8" fillId="0" borderId="12" xfId="0" applyNumberFormat="1" applyFont="1" applyFill="1" applyBorder="1" applyAlignment="1" applyProtection="1">
      <alignment horizontal="right" vertical="center"/>
      <protection locked="0"/>
    </xf>
    <xf numFmtId="4" fontId="8" fillId="0" borderId="13" xfId="0" applyNumberFormat="1" applyFont="1" applyFill="1" applyBorder="1" applyAlignment="1" applyProtection="1">
      <alignment horizontal="right" vertical="center"/>
      <protection locked="0"/>
    </xf>
    <xf numFmtId="4" fontId="8" fillId="0" borderId="25" xfId="0" applyNumberFormat="1" applyFont="1" applyFill="1" applyBorder="1" applyAlignment="1" applyProtection="1">
      <alignment horizontal="right" vertical="center"/>
      <protection locked="0"/>
    </xf>
    <xf numFmtId="0" fontId="4" fillId="2" borderId="37" xfId="0" applyFont="1" applyFill="1" applyBorder="1" applyAlignment="1" applyProtection="1">
      <alignment vertical="center"/>
    </xf>
    <xf numFmtId="0" fontId="4" fillId="2" borderId="12" xfId="0" applyFont="1" applyFill="1" applyBorder="1" applyAlignment="1" applyProtection="1">
      <alignment vertical="center"/>
    </xf>
    <xf numFmtId="169" fontId="4" fillId="3" borderId="26" xfId="0" applyNumberFormat="1" applyFont="1" applyFill="1" applyBorder="1" applyAlignment="1" applyProtection="1">
      <alignment horizontal="center" vertical="center"/>
    </xf>
    <xf numFmtId="169" fontId="4" fillId="2" borderId="25" xfId="0" applyNumberFormat="1" applyFont="1" applyFill="1" applyBorder="1" applyAlignment="1" applyProtection="1">
      <alignment vertical="center"/>
    </xf>
    <xf numFmtId="169" fontId="6" fillId="0" borderId="12" xfId="0" applyNumberFormat="1" applyFont="1" applyFill="1" applyBorder="1" applyAlignment="1" applyProtection="1">
      <alignment horizontal="right" vertical="center"/>
      <protection locked="0"/>
    </xf>
    <xf numFmtId="169" fontId="6" fillId="0" borderId="12" xfId="0" applyNumberFormat="1" applyFont="1" applyFill="1" applyBorder="1" applyAlignment="1" applyProtection="1">
      <alignment horizontal="right" vertical="justify"/>
      <protection locked="0"/>
    </xf>
    <xf numFmtId="169" fontId="6" fillId="0" borderId="13" xfId="0" applyNumberFormat="1" applyFont="1" applyFill="1" applyBorder="1" applyAlignment="1" applyProtection="1">
      <alignment horizontal="right" vertical="justify"/>
      <protection locked="0"/>
    </xf>
    <xf numFmtId="169" fontId="4" fillId="0" borderId="25" xfId="0" applyNumberFormat="1" applyFont="1" applyFill="1" applyBorder="1" applyAlignment="1" applyProtection="1">
      <alignment vertical="justify"/>
      <protection locked="0"/>
    </xf>
    <xf numFmtId="169" fontId="4" fillId="0" borderId="12" xfId="0" applyNumberFormat="1" applyFont="1" applyFill="1" applyBorder="1" applyAlignment="1" applyProtection="1">
      <alignment vertical="justify"/>
      <protection locked="0"/>
    </xf>
    <xf numFmtId="0" fontId="4" fillId="2" borderId="37" xfId="0" applyFont="1" applyFill="1" applyBorder="1" applyAlignment="1" applyProtection="1">
      <alignment vertical="center" wrapText="1"/>
    </xf>
    <xf numFmtId="168" fontId="6" fillId="0" borderId="37" xfId="0" applyNumberFormat="1" applyFont="1" applyFill="1" applyBorder="1" applyAlignment="1" applyProtection="1">
      <alignment horizontal="center" vertical="justify"/>
      <protection locked="0"/>
    </xf>
    <xf numFmtId="168" fontId="6" fillId="0" borderId="37" xfId="0" applyNumberFormat="1" applyFont="1" applyFill="1" applyBorder="1" applyAlignment="1" applyProtection="1">
      <alignment horizontal="right" vertical="justify"/>
      <protection locked="0"/>
    </xf>
    <xf numFmtId="4" fontId="6" fillId="0" borderId="37" xfId="0" applyNumberFormat="1" applyFont="1" applyFill="1" applyBorder="1" applyAlignment="1" applyProtection="1">
      <alignment horizontal="right" vertical="justify"/>
      <protection locked="0"/>
    </xf>
    <xf numFmtId="168" fontId="6" fillId="0" borderId="14" xfId="0" applyNumberFormat="1" applyFont="1" applyFill="1" applyBorder="1" applyAlignment="1" applyProtection="1">
      <alignment horizontal="right" vertical="justify"/>
      <protection locked="0"/>
    </xf>
    <xf numFmtId="4" fontId="4" fillId="0" borderId="36" xfId="0" applyNumberFormat="1" applyFont="1" applyFill="1" applyBorder="1" applyAlignment="1" applyProtection="1">
      <alignment vertical="justify"/>
      <protection locked="0"/>
    </xf>
    <xf numFmtId="4" fontId="4" fillId="0" borderId="37" xfId="0" applyNumberFormat="1" applyFont="1" applyFill="1" applyBorder="1" applyAlignment="1" applyProtection="1">
      <alignment vertical="justify"/>
      <protection locked="0"/>
    </xf>
    <xf numFmtId="0" fontId="4" fillId="2" borderId="28" xfId="0" applyFont="1" applyFill="1" applyBorder="1" applyAlignment="1" applyProtection="1">
      <alignment vertical="center"/>
    </xf>
    <xf numFmtId="0" fontId="6" fillId="2" borderId="88" xfId="0" applyFont="1" applyFill="1" applyBorder="1" applyAlignment="1" applyProtection="1">
      <alignment horizontal="center" vertical="center" wrapText="1"/>
    </xf>
    <xf numFmtId="4" fontId="4" fillId="3" borderId="86" xfId="0" applyNumberFormat="1" applyFont="1" applyFill="1" applyBorder="1" applyAlignment="1" applyProtection="1">
      <alignment horizontal="center" vertical="center"/>
    </xf>
    <xf numFmtId="4" fontId="4" fillId="3" borderId="32" xfId="0" applyNumberFormat="1" applyFont="1" applyFill="1" applyBorder="1" applyAlignment="1" applyProtection="1">
      <alignment horizontal="center" vertical="center"/>
    </xf>
    <xf numFmtId="4" fontId="4" fillId="3" borderId="28" xfId="0" applyNumberFormat="1" applyFont="1" applyFill="1" applyBorder="1" applyAlignment="1" applyProtection="1">
      <alignment horizontal="center" vertical="center"/>
    </xf>
    <xf numFmtId="49" fontId="3" fillId="2" borderId="103" xfId="0" applyNumberFormat="1" applyFont="1" applyFill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 vertical="center"/>
      <protection hidden="1"/>
    </xf>
    <xf numFmtId="0" fontId="4" fillId="0" borderId="0" xfId="0" applyFont="1" applyBorder="1" applyAlignment="1" applyProtection="1">
      <alignment vertical="center"/>
      <protection hidden="1"/>
    </xf>
    <xf numFmtId="0" fontId="4" fillId="0" borderId="0" xfId="0" applyFont="1" applyBorder="1" applyAlignment="1" applyProtection="1">
      <alignment horizontal="center" vertical="center" wrapText="1"/>
      <protection hidden="1"/>
    </xf>
    <xf numFmtId="0" fontId="4" fillId="0" borderId="0" xfId="0" applyFont="1" applyBorder="1" applyAlignment="1" applyProtection="1">
      <alignment vertical="justify"/>
      <protection hidden="1"/>
    </xf>
    <xf numFmtId="49" fontId="3" fillId="0" borderId="0" xfId="0" applyNumberFormat="1" applyFont="1" applyBorder="1" applyAlignment="1" applyProtection="1">
      <alignment horizontal="center" vertical="center" wrapText="1"/>
      <protection hidden="1"/>
    </xf>
    <xf numFmtId="0" fontId="4" fillId="2" borderId="91" xfId="0" applyFont="1" applyFill="1" applyBorder="1" applyAlignment="1" applyProtection="1">
      <alignment horizontal="center" vertical="center"/>
    </xf>
    <xf numFmtId="0" fontId="57" fillId="0" borderId="0" xfId="0" applyFont="1" applyFill="1" applyBorder="1" applyAlignment="1" applyProtection="1">
      <alignment horizontal="center" vertical="center"/>
      <protection locked="0"/>
    </xf>
    <xf numFmtId="0" fontId="6" fillId="3" borderId="30" xfId="0" applyFont="1" applyFill="1" applyBorder="1" applyAlignment="1" applyProtection="1">
      <alignment horizontal="center" vertical="center"/>
    </xf>
    <xf numFmtId="0" fontId="6" fillId="3" borderId="31" xfId="0" applyFont="1" applyFill="1" applyBorder="1" applyAlignment="1" applyProtection="1">
      <alignment horizontal="left" vertical="center"/>
    </xf>
    <xf numFmtId="0" fontId="6" fillId="2" borderId="104" xfId="0" applyFont="1" applyFill="1" applyBorder="1" applyAlignment="1" applyProtection="1">
      <alignment horizontal="center" vertical="center"/>
    </xf>
    <xf numFmtId="4" fontId="6" fillId="3" borderId="104" xfId="0" applyNumberFormat="1" applyFont="1" applyFill="1" applyBorder="1" applyAlignment="1" applyProtection="1">
      <alignment horizontal="center" vertical="center"/>
    </xf>
    <xf numFmtId="0" fontId="6" fillId="3" borderId="23" xfId="0" applyFont="1" applyFill="1" applyBorder="1" applyAlignment="1" applyProtection="1">
      <alignment horizontal="center" vertical="center"/>
    </xf>
    <xf numFmtId="0" fontId="6" fillId="3" borderId="26" xfId="0" applyFont="1" applyFill="1" applyBorder="1" applyAlignment="1" applyProtection="1">
      <alignment horizontal="left" vertical="center"/>
    </xf>
    <xf numFmtId="0" fontId="6" fillId="2" borderId="98" xfId="0" applyFont="1" applyFill="1" applyBorder="1" applyAlignment="1" applyProtection="1">
      <alignment horizontal="center" vertical="center"/>
    </xf>
    <xf numFmtId="4" fontId="6" fillId="0" borderId="98" xfId="0" applyNumberFormat="1" applyFont="1" applyFill="1" applyBorder="1" applyAlignment="1" applyProtection="1">
      <alignment horizontal="center" vertical="center"/>
      <protection locked="0"/>
    </xf>
    <xf numFmtId="0" fontId="4" fillId="3" borderId="26" xfId="0" applyFont="1" applyFill="1" applyBorder="1" applyAlignment="1" applyProtection="1">
      <alignment horizontal="left" vertical="center"/>
    </xf>
    <xf numFmtId="0" fontId="4" fillId="2" borderId="98" xfId="0" applyFont="1" applyFill="1" applyBorder="1" applyAlignment="1" applyProtection="1">
      <alignment horizontal="center" vertical="center"/>
    </xf>
    <xf numFmtId="4" fontId="4" fillId="3" borderId="98" xfId="0" applyNumberFormat="1" applyFont="1" applyFill="1" applyBorder="1" applyAlignment="1" applyProtection="1">
      <alignment horizontal="center" vertical="center"/>
    </xf>
    <xf numFmtId="4" fontId="6" fillId="3" borderId="98" xfId="0" applyNumberFormat="1" applyFont="1" applyFill="1" applyBorder="1" applyAlignment="1" applyProtection="1">
      <alignment horizontal="center" vertical="center"/>
    </xf>
    <xf numFmtId="0" fontId="11" fillId="3" borderId="25" xfId="0" applyFont="1" applyFill="1" applyBorder="1" applyAlignment="1" applyProtection="1">
      <alignment horizontal="center" vertical="center"/>
    </xf>
    <xf numFmtId="0" fontId="11" fillId="3" borderId="26" xfId="0" applyFont="1" applyFill="1" applyBorder="1" applyAlignment="1" applyProtection="1">
      <alignment horizontal="center" vertical="center"/>
    </xf>
    <xf numFmtId="4" fontId="2" fillId="0" borderId="93" xfId="0" applyNumberFormat="1" applyFont="1" applyBorder="1" applyProtection="1">
      <protection locked="0"/>
    </xf>
    <xf numFmtId="4" fontId="6" fillId="0" borderId="98" xfId="0" applyNumberFormat="1" applyFont="1" applyFill="1" applyBorder="1" applyAlignment="1" applyProtection="1">
      <alignment horizontal="right" vertical="center"/>
      <protection locked="0"/>
    </xf>
    <xf numFmtId="0" fontId="58" fillId="0" borderId="0" xfId="0" applyFont="1" applyFill="1" applyBorder="1" applyAlignment="1" applyProtection="1">
      <alignment horizontal="right" vertical="center"/>
      <protection locked="0"/>
    </xf>
    <xf numFmtId="0" fontId="11" fillId="3" borderId="26" xfId="0" applyFont="1" applyFill="1" applyBorder="1" applyAlignment="1" applyProtection="1">
      <alignment horizontal="left" vertical="center"/>
    </xf>
    <xf numFmtId="4" fontId="15" fillId="0" borderId="98" xfId="0" applyNumberFormat="1" applyFont="1" applyFill="1" applyBorder="1" applyAlignment="1" applyProtection="1">
      <alignment horizontal="center" vertical="center"/>
      <protection locked="0"/>
    </xf>
    <xf numFmtId="0" fontId="6" fillId="3" borderId="26" xfId="0" applyFont="1" applyFill="1" applyBorder="1" applyAlignment="1" applyProtection="1">
      <alignment horizontal="left" vertical="center" wrapText="1"/>
    </xf>
    <xf numFmtId="0" fontId="4" fillId="3" borderId="29" xfId="0" applyFont="1" applyFill="1" applyBorder="1" applyAlignment="1" applyProtection="1">
      <alignment horizontal="left" vertical="center"/>
    </xf>
    <xf numFmtId="0" fontId="4" fillId="2" borderId="103" xfId="0" applyFont="1" applyFill="1" applyBorder="1" applyAlignment="1" applyProtection="1">
      <alignment horizontal="center" vertical="center"/>
    </xf>
    <xf numFmtId="4" fontId="46" fillId="0" borderId="103" xfId="0" applyNumberFormat="1" applyFont="1" applyFill="1" applyBorder="1" applyAlignment="1" applyProtection="1">
      <alignment horizontal="center" vertical="center"/>
      <protection locked="0"/>
    </xf>
    <xf numFmtId="4" fontId="15" fillId="0" borderId="0" xfId="0" applyNumberFormat="1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left"/>
    </xf>
    <xf numFmtId="0" fontId="59" fillId="0" borderId="0" xfId="0" applyFont="1"/>
    <xf numFmtId="0" fontId="6" fillId="0" borderId="0" xfId="0" applyFont="1" applyProtection="1"/>
    <xf numFmtId="0" fontId="54" fillId="0" borderId="21" xfId="0" applyFont="1" applyFill="1" applyBorder="1" applyAlignment="1" applyProtection="1">
      <alignment horizontal="left" vertical="center" wrapText="1"/>
    </xf>
    <xf numFmtId="0" fontId="6" fillId="0" borderId="0" xfId="0" applyFont="1" applyAlignment="1">
      <alignment wrapText="1"/>
    </xf>
    <xf numFmtId="0" fontId="4" fillId="2" borderId="99" xfId="0" applyFont="1" applyFill="1" applyBorder="1" applyAlignment="1" applyProtection="1">
      <alignment horizontal="center" vertical="center" wrapText="1"/>
    </xf>
    <xf numFmtId="0" fontId="4" fillId="2" borderId="7" xfId="0" applyFont="1" applyFill="1" applyBorder="1" applyAlignment="1" applyProtection="1">
      <alignment horizontal="center" vertical="center" wrapText="1"/>
    </xf>
    <xf numFmtId="0" fontId="54" fillId="2" borderId="22" xfId="0" applyFont="1" applyFill="1" applyBorder="1" applyAlignment="1" applyProtection="1">
      <alignment horizontal="center" vertical="center" wrapText="1"/>
    </xf>
    <xf numFmtId="0" fontId="54" fillId="2" borderId="6" xfId="0" applyFont="1" applyFill="1" applyBorder="1" applyAlignment="1" applyProtection="1">
      <alignment horizontal="center" vertical="center" wrapText="1"/>
    </xf>
    <xf numFmtId="0" fontId="54" fillId="2" borderId="20" xfId="0" applyFont="1" applyFill="1" applyBorder="1" applyAlignment="1" applyProtection="1">
      <alignment horizontal="center" vertical="center" wrapText="1"/>
    </xf>
    <xf numFmtId="0" fontId="4" fillId="2" borderId="104" xfId="0" applyFont="1" applyFill="1" applyBorder="1" applyAlignment="1" applyProtection="1">
      <alignment horizontal="center" vertical="center"/>
    </xf>
    <xf numFmtId="0" fontId="4" fillId="2" borderId="48" xfId="0" applyFont="1" applyFill="1" applyBorder="1" applyAlignment="1" applyProtection="1">
      <alignment vertical="center"/>
    </xf>
    <xf numFmtId="4" fontId="4" fillId="2" borderId="97" xfId="0" applyNumberFormat="1" applyFont="1" applyFill="1" applyBorder="1" applyAlignment="1" applyProtection="1">
      <alignment horizontal="center"/>
    </xf>
    <xf numFmtId="4" fontId="4" fillId="2" borderId="63" xfId="0" applyNumberFormat="1" applyFont="1" applyFill="1" applyBorder="1" applyAlignment="1" applyProtection="1">
      <alignment horizontal="center"/>
    </xf>
    <xf numFmtId="4" fontId="4" fillId="2" borderId="64" xfId="0" applyNumberFormat="1" applyFont="1" applyFill="1" applyBorder="1" applyAlignment="1" applyProtection="1">
      <alignment horizontal="center"/>
    </xf>
    <xf numFmtId="4" fontId="4" fillId="2" borderId="10" xfId="0" applyNumberFormat="1" applyFont="1" applyFill="1" applyBorder="1" applyAlignment="1" applyProtection="1">
      <alignment horizontal="center"/>
    </xf>
    <xf numFmtId="164" fontId="3" fillId="2" borderId="34" xfId="0" applyNumberFormat="1" applyFont="1" applyFill="1" applyBorder="1" applyAlignment="1" applyProtection="1">
      <alignment horizontal="center"/>
    </xf>
    <xf numFmtId="170" fontId="43" fillId="2" borderId="30" xfId="0" applyNumberFormat="1" applyFont="1" applyFill="1" applyBorder="1" applyAlignment="1" applyProtection="1">
      <alignment horizontal="center"/>
    </xf>
    <xf numFmtId="164" fontId="3" fillId="2" borderId="31" xfId="0" applyNumberFormat="1" applyFont="1" applyFill="1" applyBorder="1" applyAlignment="1" applyProtection="1">
      <alignment horizontal="center"/>
    </xf>
    <xf numFmtId="0" fontId="8" fillId="2" borderId="27" xfId="0" applyFont="1" applyFill="1" applyBorder="1" applyAlignment="1" applyProtection="1">
      <alignment vertical="center"/>
    </xf>
    <xf numFmtId="4" fontId="3" fillId="0" borderId="98" xfId="0" applyNumberFormat="1" applyFont="1" applyFill="1" applyBorder="1" applyAlignment="1" applyProtection="1">
      <alignment horizontal="center" vertical="center"/>
      <protection locked="0"/>
    </xf>
    <xf numFmtId="4" fontId="3" fillId="2" borderId="72" xfId="0" applyNumberFormat="1" applyFont="1" applyFill="1" applyBorder="1" applyAlignment="1" applyProtection="1">
      <alignment horizontal="center" vertical="center"/>
    </xf>
    <xf numFmtId="4" fontId="3" fillId="0" borderId="13" xfId="0" applyNumberFormat="1" applyFont="1" applyFill="1" applyBorder="1" applyAlignment="1" applyProtection="1">
      <alignment horizontal="center" vertical="center"/>
      <protection locked="0"/>
    </xf>
    <xf numFmtId="4" fontId="3" fillId="2" borderId="12" xfId="0" applyNumberFormat="1" applyFont="1" applyFill="1" applyBorder="1" applyAlignment="1" applyProtection="1">
      <alignment horizontal="center" vertical="center"/>
    </xf>
    <xf numFmtId="4" fontId="3" fillId="2" borderId="98" xfId="0" applyNumberFormat="1" applyFont="1" applyFill="1" applyBorder="1" applyAlignment="1" applyProtection="1">
      <alignment horizontal="center" vertical="center"/>
    </xf>
    <xf numFmtId="4" fontId="3" fillId="2" borderId="63" xfId="0" applyNumberFormat="1" applyFont="1" applyFill="1" applyBorder="1" applyAlignment="1" applyProtection="1">
      <alignment horizontal="center"/>
    </xf>
    <xf numFmtId="164" fontId="3" fillId="2" borderId="13" xfId="0" applyNumberFormat="1" applyFont="1" applyFill="1" applyBorder="1" applyAlignment="1" applyProtection="1">
      <alignment horizontal="center"/>
    </xf>
    <xf numFmtId="170" fontId="60" fillId="2" borderId="25" xfId="0" applyNumberFormat="1" applyFont="1" applyFill="1" applyBorder="1" applyAlignment="1" applyProtection="1">
      <alignment horizontal="center"/>
    </xf>
    <xf numFmtId="164" fontId="3" fillId="2" borderId="26" xfId="0" applyNumberFormat="1" applyFont="1" applyFill="1" applyBorder="1" applyAlignment="1" applyProtection="1">
      <alignment horizontal="center"/>
    </xf>
    <xf numFmtId="0" fontId="3" fillId="2" borderId="105" xfId="0" applyFont="1" applyFill="1" applyBorder="1" applyAlignment="1" applyProtection="1">
      <alignment horizontal="center" vertical="center"/>
    </xf>
    <xf numFmtId="0" fontId="8" fillId="2" borderId="85" xfId="0" applyFont="1" applyFill="1" applyBorder="1" applyAlignment="1" applyProtection="1">
      <alignment vertical="center"/>
    </xf>
    <xf numFmtId="4" fontId="3" fillId="2" borderId="40" xfId="0" applyNumberFormat="1" applyFont="1" applyFill="1" applyBorder="1" applyAlignment="1" applyProtection="1">
      <alignment horizontal="center" vertical="center"/>
    </xf>
    <xf numFmtId="0" fontId="8" fillId="0" borderId="85" xfId="0" applyFont="1" applyFill="1" applyBorder="1" applyAlignment="1" applyProtection="1">
      <alignment vertical="center"/>
      <protection locked="0"/>
    </xf>
    <xf numFmtId="4" fontId="3" fillId="2" borderId="98" xfId="0" applyNumberFormat="1" applyFont="1" applyFill="1" applyBorder="1" applyAlignment="1" applyProtection="1">
      <alignment horizontal="right" vertical="center"/>
    </xf>
    <xf numFmtId="4" fontId="3" fillId="2" borderId="63" xfId="0" applyNumberFormat="1" applyFont="1" applyFill="1" applyBorder="1" applyAlignment="1" applyProtection="1"/>
    <xf numFmtId="170" fontId="61" fillId="2" borderId="25" xfId="0" applyNumberFormat="1" applyFont="1" applyFill="1" applyBorder="1" applyAlignment="1" applyProtection="1">
      <alignment horizontal="right"/>
    </xf>
    <xf numFmtId="0" fontId="3" fillId="0" borderId="85" xfId="0" applyFont="1" applyFill="1" applyBorder="1" applyAlignment="1" applyProtection="1">
      <alignment vertical="center"/>
      <protection locked="0"/>
    </xf>
    <xf numFmtId="4" fontId="3" fillId="0" borderId="98" xfId="0" applyNumberFormat="1" applyFont="1" applyFill="1" applyBorder="1" applyAlignment="1" applyProtection="1">
      <alignment horizontal="right" vertical="center"/>
      <protection locked="0"/>
    </xf>
    <xf numFmtId="4" fontId="3" fillId="0" borderId="13" xfId="0" applyNumberFormat="1" applyFont="1" applyFill="1" applyBorder="1" applyAlignment="1" applyProtection="1">
      <alignment horizontal="right" vertical="center"/>
      <protection locked="0"/>
    </xf>
    <xf numFmtId="0" fontId="5" fillId="0" borderId="0" xfId="0" applyFont="1" applyAlignment="1" applyProtection="1">
      <alignment vertical="center"/>
    </xf>
    <xf numFmtId="0" fontId="5" fillId="0" borderId="0" xfId="0" applyFont="1" applyAlignment="1" applyProtection="1">
      <alignment vertical="center"/>
      <protection hidden="1"/>
    </xf>
    <xf numFmtId="4" fontId="3" fillId="0" borderId="98" xfId="0" applyNumberFormat="1" applyFont="1" applyFill="1" applyBorder="1" applyAlignment="1" applyProtection="1">
      <alignment vertical="center"/>
      <protection locked="0"/>
    </xf>
    <xf numFmtId="4" fontId="3" fillId="0" borderId="13" xfId="0" applyNumberFormat="1" applyFont="1" applyFill="1" applyBorder="1" applyAlignment="1" applyProtection="1">
      <alignment vertical="center"/>
      <protection locked="0"/>
    </xf>
    <xf numFmtId="0" fontId="5" fillId="0" borderId="0" xfId="0" applyFont="1" applyFill="1" applyAlignment="1" applyProtection="1">
      <alignment vertical="center"/>
    </xf>
    <xf numFmtId="0" fontId="5" fillId="0" borderId="0" xfId="0" applyFont="1" applyFill="1" applyAlignment="1" applyProtection="1">
      <alignment vertical="center"/>
      <protection hidden="1"/>
    </xf>
    <xf numFmtId="4" fontId="3" fillId="2" borderId="105" xfId="0" applyNumberFormat="1" applyFont="1" applyFill="1" applyBorder="1" applyAlignment="1" applyProtection="1">
      <alignment horizontal="center" vertical="center"/>
    </xf>
    <xf numFmtId="4" fontId="3" fillId="2" borderId="100" xfId="0" applyNumberFormat="1" applyFont="1" applyFill="1" applyBorder="1" applyAlignment="1" applyProtection="1">
      <alignment horizontal="center" vertical="center"/>
    </xf>
    <xf numFmtId="4" fontId="3" fillId="2" borderId="84" xfId="0" applyNumberFormat="1" applyFont="1" applyFill="1" applyBorder="1" applyAlignment="1" applyProtection="1">
      <alignment horizontal="center" vertical="center"/>
    </xf>
    <xf numFmtId="4" fontId="3" fillId="2" borderId="37" xfId="0" applyNumberFormat="1" applyFont="1" applyFill="1" applyBorder="1" applyAlignment="1" applyProtection="1">
      <alignment horizontal="center" vertical="center"/>
    </xf>
    <xf numFmtId="164" fontId="3" fillId="2" borderId="14" xfId="0" applyNumberFormat="1" applyFont="1" applyFill="1" applyBorder="1" applyAlignment="1" applyProtection="1">
      <alignment horizontal="center"/>
    </xf>
    <xf numFmtId="164" fontId="3" fillId="2" borderId="38" xfId="0" applyNumberFormat="1" applyFont="1" applyFill="1" applyBorder="1" applyAlignment="1" applyProtection="1">
      <alignment horizontal="center"/>
    </xf>
    <xf numFmtId="0" fontId="8" fillId="2" borderId="85" xfId="2" applyFont="1" applyFill="1" applyBorder="1" applyAlignment="1" applyProtection="1">
      <alignment vertical="center" wrapText="1"/>
    </xf>
    <xf numFmtId="4" fontId="3" fillId="0" borderId="12" xfId="0" applyNumberFormat="1" applyFont="1" applyFill="1" applyBorder="1" applyAlignment="1" applyProtection="1">
      <alignment horizontal="center" vertical="center"/>
      <protection locked="0"/>
    </xf>
    <xf numFmtId="4" fontId="3" fillId="2" borderId="105" xfId="0" applyNumberFormat="1" applyFont="1" applyFill="1" applyBorder="1" applyAlignment="1" applyProtection="1">
      <alignment horizontal="right" vertical="center"/>
    </xf>
    <xf numFmtId="0" fontId="3" fillId="0" borderId="27" xfId="0" applyFont="1" applyFill="1" applyBorder="1" applyAlignment="1" applyProtection="1">
      <alignment vertical="center"/>
      <protection locked="0"/>
    </xf>
    <xf numFmtId="4" fontId="3" fillId="0" borderId="105" xfId="0" applyNumberFormat="1" applyFont="1" applyFill="1" applyBorder="1" applyAlignment="1" applyProtection="1">
      <alignment horizontal="center" vertical="center"/>
      <protection locked="0"/>
    </xf>
    <xf numFmtId="4" fontId="3" fillId="2" borderId="102" xfId="0" applyNumberFormat="1" applyFont="1" applyFill="1" applyBorder="1" applyAlignment="1" applyProtection="1">
      <alignment horizontal="center" vertical="center"/>
    </xf>
    <xf numFmtId="4" fontId="3" fillId="0" borderId="28" xfId="0" applyNumberFormat="1" applyFont="1" applyFill="1" applyBorder="1" applyAlignment="1" applyProtection="1">
      <alignment horizontal="center" vertical="center"/>
      <protection locked="0"/>
    </xf>
    <xf numFmtId="4" fontId="3" fillId="2" borderId="28" xfId="0" applyNumberFormat="1" applyFont="1" applyFill="1" applyBorder="1" applyAlignment="1" applyProtection="1">
      <alignment horizontal="center" vertical="center"/>
    </xf>
    <xf numFmtId="4" fontId="3" fillId="0" borderId="53" xfId="0" applyNumberFormat="1" applyFont="1" applyFill="1" applyBorder="1" applyAlignment="1" applyProtection="1">
      <alignment horizontal="center" vertical="center"/>
      <protection locked="0"/>
    </xf>
    <xf numFmtId="170" fontId="61" fillId="2" borderId="32" xfId="0" applyNumberFormat="1" applyFont="1" applyFill="1" applyBorder="1" applyAlignment="1" applyProtection="1">
      <alignment horizontal="right"/>
    </xf>
    <xf numFmtId="164" fontId="3" fillId="2" borderId="29" xfId="0" applyNumberFormat="1" applyFont="1" applyFill="1" applyBorder="1" applyAlignment="1" applyProtection="1">
      <alignment horizontal="center"/>
    </xf>
    <xf numFmtId="0" fontId="14" fillId="2" borderId="20" xfId="0" applyFont="1" applyFill="1" applyBorder="1" applyAlignment="1" applyProtection="1">
      <alignment horizontal="center" vertical="center"/>
    </xf>
    <xf numFmtId="0" fontId="8" fillId="2" borderId="22" xfId="0" applyFont="1" applyFill="1" applyBorder="1" applyAlignment="1" applyProtection="1">
      <alignment vertical="center"/>
    </xf>
    <xf numFmtId="4" fontId="14" fillId="2" borderId="20" xfId="0" applyNumberFormat="1" applyFont="1" applyFill="1" applyBorder="1" applyAlignment="1" applyProtection="1">
      <alignment horizontal="center" vertical="center"/>
    </xf>
    <xf numFmtId="4" fontId="3" fillId="2" borderId="99" xfId="0" applyNumberFormat="1" applyFont="1" applyFill="1" applyBorder="1" applyAlignment="1" applyProtection="1">
      <alignment horizontal="center" vertical="center"/>
    </xf>
    <xf numFmtId="4" fontId="14" fillId="2" borderId="99" xfId="0" applyNumberFormat="1" applyFont="1" applyFill="1" applyBorder="1" applyAlignment="1" applyProtection="1">
      <alignment horizontal="center" vertical="center"/>
    </xf>
    <xf numFmtId="4" fontId="3" fillId="2" borderId="7" xfId="0" applyNumberFormat="1" applyFont="1" applyFill="1" applyBorder="1" applyAlignment="1" applyProtection="1">
      <alignment horizontal="center" vertical="center"/>
    </xf>
    <xf numFmtId="4" fontId="6" fillId="2" borderId="20" xfId="0" applyNumberFormat="1" applyFont="1" applyFill="1" applyBorder="1" applyAlignment="1" applyProtection="1">
      <alignment horizontal="center"/>
    </xf>
    <xf numFmtId="4" fontId="3" fillId="2" borderId="89" xfId="0" applyNumberFormat="1" applyFont="1" applyFill="1" applyBorder="1" applyAlignment="1" applyProtection="1">
      <alignment horizontal="center" vertical="center"/>
    </xf>
    <xf numFmtId="4" fontId="3" fillId="2" borderId="7" xfId="0" applyNumberFormat="1" applyFont="1" applyFill="1" applyBorder="1" applyAlignment="1" applyProtection="1">
      <alignment horizontal="center"/>
    </xf>
    <xf numFmtId="4" fontId="3" fillId="2" borderId="20" xfId="0" applyNumberFormat="1" applyFont="1" applyFill="1" applyBorder="1" applyAlignment="1" applyProtection="1">
      <alignment horizontal="center" vertical="center"/>
    </xf>
    <xf numFmtId="4" fontId="3" fillId="2" borderId="58" xfId="0" applyNumberFormat="1" applyFont="1" applyFill="1" applyBorder="1" applyAlignment="1" applyProtection="1">
      <alignment horizontal="center" vertical="center"/>
    </xf>
    <xf numFmtId="4" fontId="3" fillId="2" borderId="57" xfId="0" applyNumberFormat="1" applyFont="1" applyFill="1" applyBorder="1" applyAlignment="1" applyProtection="1">
      <alignment horizontal="center" vertical="center"/>
    </xf>
    <xf numFmtId="164" fontId="3" fillId="2" borderId="57" xfId="0" applyNumberFormat="1" applyFont="1" applyFill="1" applyBorder="1" applyAlignment="1" applyProtection="1">
      <alignment horizontal="center"/>
    </xf>
    <xf numFmtId="4" fontId="3" fillId="2" borderId="65" xfId="0" applyNumberFormat="1" applyFont="1" applyFill="1" applyBorder="1" applyAlignment="1" applyProtection="1">
      <alignment horizontal="center"/>
    </xf>
    <xf numFmtId="170" fontId="3" fillId="2" borderId="86" xfId="0" applyNumberFormat="1" applyFont="1" applyFill="1" applyBorder="1" applyAlignment="1" applyProtection="1">
      <alignment horizontal="center"/>
    </xf>
    <xf numFmtId="0" fontId="14" fillId="2" borderId="45" xfId="0" applyFont="1" applyFill="1" applyBorder="1" applyAlignment="1" applyProtection="1">
      <alignment horizontal="center" vertical="center"/>
    </xf>
    <xf numFmtId="0" fontId="12" fillId="2" borderId="97" xfId="0" applyFont="1" applyFill="1" applyBorder="1" applyAlignment="1" applyProtection="1">
      <alignment vertical="center"/>
    </xf>
    <xf numFmtId="4" fontId="4" fillId="2" borderId="97" xfId="0" applyNumberFormat="1" applyFont="1" applyFill="1" applyBorder="1" applyAlignment="1" applyProtection="1">
      <alignment horizontal="center" vertical="center"/>
    </xf>
    <xf numFmtId="4" fontId="4" fillId="2" borderId="30" xfId="0" applyNumberFormat="1" applyFont="1" applyFill="1" applyBorder="1" applyAlignment="1" applyProtection="1">
      <alignment horizontal="center" vertical="center"/>
    </xf>
    <xf numFmtId="4" fontId="4" fillId="2" borderId="56" xfId="0" applyNumberFormat="1" applyFont="1" applyFill="1" applyBorder="1" applyAlignment="1" applyProtection="1">
      <alignment horizontal="center" vertical="center"/>
    </xf>
    <xf numFmtId="4" fontId="4" fillId="2" borderId="47" xfId="0" applyNumberFormat="1" applyFont="1" applyFill="1" applyBorder="1" applyAlignment="1" applyProtection="1">
      <alignment horizontal="center" vertical="center"/>
    </xf>
    <xf numFmtId="4" fontId="4" fillId="2" borderId="104" xfId="0" applyNumberFormat="1" applyFont="1" applyFill="1" applyBorder="1" applyAlignment="1" applyProtection="1">
      <alignment horizontal="center" vertical="center"/>
    </xf>
    <xf numFmtId="4" fontId="4" fillId="2" borderId="45" xfId="0" applyNumberFormat="1" applyFont="1" applyFill="1" applyBorder="1" applyAlignment="1" applyProtection="1">
      <alignment horizontal="center" vertical="center"/>
    </xf>
    <xf numFmtId="4" fontId="14" fillId="2" borderId="30" xfId="0" applyNumberFormat="1" applyFont="1" applyFill="1" applyBorder="1" applyAlignment="1" applyProtection="1">
      <alignment horizontal="center" vertical="center"/>
    </xf>
    <xf numFmtId="4" fontId="4" fillId="2" borderId="9" xfId="0" applyNumberFormat="1" applyFont="1" applyFill="1" applyBorder="1" applyAlignment="1" applyProtection="1">
      <alignment horizontal="center" vertical="center"/>
    </xf>
    <xf numFmtId="4" fontId="4" fillId="2" borderId="31" xfId="0" applyNumberFormat="1" applyFont="1" applyFill="1" applyBorder="1" applyAlignment="1" applyProtection="1">
      <alignment horizontal="center" vertical="center"/>
    </xf>
    <xf numFmtId="170" fontId="4" fillId="2" borderId="60" xfId="0" applyNumberFormat="1" applyFont="1" applyFill="1" applyBorder="1" applyAlignment="1" applyProtection="1">
      <alignment horizontal="center"/>
    </xf>
    <xf numFmtId="0" fontId="3" fillId="2" borderId="39" xfId="0" applyFont="1" applyFill="1" applyBorder="1" applyAlignment="1" applyProtection="1">
      <alignment horizontal="center" vertical="center"/>
    </xf>
    <xf numFmtId="0" fontId="8" fillId="2" borderId="98" xfId="0" applyFont="1" applyFill="1" applyBorder="1" applyAlignment="1" applyProtection="1">
      <alignment vertical="center"/>
    </xf>
    <xf numFmtId="4" fontId="14" fillId="2" borderId="98" xfId="0" applyNumberFormat="1" applyFont="1" applyFill="1" applyBorder="1" applyAlignment="1" applyProtection="1">
      <alignment horizontal="center" vertical="center"/>
    </xf>
    <xf numFmtId="4" fontId="14" fillId="2" borderId="72" xfId="0" applyNumberFormat="1" applyFont="1" applyFill="1" applyBorder="1" applyAlignment="1" applyProtection="1">
      <alignment horizontal="center" vertical="center"/>
    </xf>
    <xf numFmtId="4" fontId="14" fillId="2" borderId="40" xfId="0" applyNumberFormat="1" applyFont="1" applyFill="1" applyBorder="1" applyAlignment="1" applyProtection="1">
      <alignment horizontal="center" vertical="center"/>
    </xf>
    <xf numFmtId="4" fontId="14" fillId="2" borderId="39" xfId="0" applyNumberFormat="1" applyFont="1" applyFill="1" applyBorder="1" applyAlignment="1" applyProtection="1">
      <alignment horizontal="center" vertical="center"/>
    </xf>
    <xf numFmtId="4" fontId="14" fillId="2" borderId="25" xfId="0" applyNumberFormat="1" applyFont="1" applyFill="1" applyBorder="1" applyAlignment="1" applyProtection="1">
      <alignment horizontal="center" vertical="center"/>
    </xf>
    <xf numFmtId="4" fontId="14" fillId="2" borderId="12" xfId="0" applyNumberFormat="1" applyFont="1" applyFill="1" applyBorder="1" applyAlignment="1" applyProtection="1">
      <alignment horizontal="center" vertical="center"/>
    </xf>
    <xf numFmtId="4" fontId="14" fillId="2" borderId="26" xfId="0" applyNumberFormat="1" applyFont="1" applyFill="1" applyBorder="1" applyAlignment="1" applyProtection="1">
      <alignment horizontal="center" vertical="center"/>
    </xf>
    <xf numFmtId="170" fontId="14" fillId="2" borderId="26" xfId="0" applyNumberFormat="1" applyFont="1" applyFill="1" applyBorder="1" applyAlignment="1" applyProtection="1">
      <alignment horizontal="center"/>
    </xf>
    <xf numFmtId="16" fontId="3" fillId="2" borderId="39" xfId="0" applyNumberFormat="1" applyFont="1" applyFill="1" applyBorder="1" applyAlignment="1" applyProtection="1">
      <alignment horizontal="center" vertical="center"/>
    </xf>
    <xf numFmtId="0" fontId="3" fillId="0" borderId="98" xfId="0" applyFont="1" applyFill="1" applyBorder="1" applyAlignment="1" applyProtection="1">
      <alignment vertical="center"/>
      <protection locked="0"/>
    </xf>
    <xf numFmtId="4" fontId="3" fillId="0" borderId="72" xfId="0" applyNumberFormat="1" applyFont="1" applyFill="1" applyBorder="1" applyAlignment="1" applyProtection="1">
      <alignment horizontal="right" vertical="center"/>
      <protection locked="0"/>
    </xf>
    <xf numFmtId="4" fontId="3" fillId="2" borderId="39" xfId="0" applyNumberFormat="1" applyFont="1" applyFill="1" applyBorder="1" applyAlignment="1" applyProtection="1">
      <alignment horizontal="right" vertical="center"/>
    </xf>
    <xf numFmtId="4" fontId="3" fillId="2" borderId="25" xfId="0" applyNumberFormat="1" applyFont="1" applyFill="1" applyBorder="1" applyAlignment="1" applyProtection="1">
      <alignment horizontal="center" vertical="center"/>
    </xf>
    <xf numFmtId="4" fontId="15" fillId="2" borderId="26" xfId="0" applyNumberFormat="1" applyFont="1" applyFill="1" applyBorder="1" applyAlignment="1" applyProtection="1">
      <alignment vertical="center"/>
    </xf>
    <xf numFmtId="10" fontId="62" fillId="2" borderId="46" xfId="2" applyNumberFormat="1" applyFont="1" applyFill="1" applyBorder="1" applyAlignment="1" applyProtection="1">
      <alignment horizontal="right" wrapText="1"/>
    </xf>
    <xf numFmtId="0" fontId="3" fillId="2" borderId="13" xfId="0" applyFont="1" applyFill="1" applyBorder="1" applyAlignment="1" applyProtection="1">
      <alignment horizontal="center" vertical="center"/>
    </xf>
    <xf numFmtId="16" fontId="3" fillId="2" borderId="13" xfId="0" applyNumberFormat="1" applyFont="1" applyFill="1" applyBorder="1" applyAlignment="1" applyProtection="1">
      <alignment horizontal="center" vertical="center"/>
    </xf>
    <xf numFmtId="0" fontId="3" fillId="0" borderId="98" xfId="0" applyFont="1" applyFill="1" applyBorder="1" applyAlignment="1" applyProtection="1">
      <alignment vertical="center" wrapText="1"/>
      <protection locked="0"/>
    </xf>
    <xf numFmtId="0" fontId="3" fillId="0" borderId="105" xfId="0" applyFont="1" applyFill="1" applyBorder="1" applyAlignment="1" applyProtection="1">
      <alignment vertical="center" wrapText="1"/>
      <protection locked="0"/>
    </xf>
    <xf numFmtId="14" fontId="3" fillId="2" borderId="39" xfId="0" applyNumberFormat="1" applyFont="1" applyFill="1" applyBorder="1" applyAlignment="1" applyProtection="1">
      <alignment horizontal="center" vertical="center"/>
    </xf>
    <xf numFmtId="0" fontId="3" fillId="2" borderId="106" xfId="0" applyFont="1" applyFill="1" applyBorder="1" applyAlignment="1" applyProtection="1">
      <alignment horizontal="center" vertical="center"/>
    </xf>
    <xf numFmtId="0" fontId="11" fillId="0" borderId="103" xfId="0" applyFont="1" applyFill="1" applyBorder="1" applyAlignment="1" applyProtection="1">
      <alignment vertical="center"/>
      <protection locked="0"/>
    </xf>
    <xf numFmtId="4" fontId="3" fillId="0" borderId="103" xfId="0" applyNumberFormat="1" applyFont="1" applyFill="1" applyBorder="1" applyAlignment="1" applyProtection="1">
      <alignment vertical="center"/>
      <protection locked="0"/>
    </xf>
    <xf numFmtId="4" fontId="3" fillId="0" borderId="102" xfId="0" applyNumberFormat="1" applyFont="1" applyFill="1" applyBorder="1" applyAlignment="1" applyProtection="1">
      <alignment vertical="center"/>
      <protection locked="0"/>
    </xf>
    <xf numFmtId="4" fontId="3" fillId="0" borderId="53" xfId="0" applyNumberFormat="1" applyFont="1" applyFill="1" applyBorder="1" applyAlignment="1" applyProtection="1">
      <alignment vertical="center"/>
      <protection locked="0"/>
    </xf>
    <xf numFmtId="4" fontId="3" fillId="2" borderId="103" xfId="0" applyNumberFormat="1" applyFont="1" applyFill="1" applyBorder="1" applyAlignment="1" applyProtection="1">
      <alignment horizontal="right" vertical="center"/>
    </xf>
    <xf numFmtId="4" fontId="3" fillId="2" borderId="106" xfId="0" applyNumberFormat="1" applyFont="1" applyFill="1" applyBorder="1" applyAlignment="1" applyProtection="1">
      <alignment horizontal="right" vertical="center"/>
    </xf>
    <xf numFmtId="4" fontId="3" fillId="2" borderId="32" xfId="0" applyNumberFormat="1" applyFont="1" applyFill="1" applyBorder="1" applyAlignment="1" applyProtection="1">
      <alignment horizontal="center" vertical="center"/>
    </xf>
    <xf numFmtId="4" fontId="3" fillId="2" borderId="28" xfId="0" applyNumberFormat="1" applyFont="1" applyFill="1" applyBorder="1" applyAlignment="1" applyProtection="1">
      <alignment horizontal="right" vertical="center"/>
    </xf>
    <xf numFmtId="4" fontId="15" fillId="2" borderId="29" xfId="0" applyNumberFormat="1" applyFont="1" applyFill="1" applyBorder="1" applyAlignment="1" applyProtection="1">
      <alignment vertical="center"/>
    </xf>
    <xf numFmtId="10" fontId="62" fillId="2" borderId="52" xfId="2" applyNumberFormat="1" applyFont="1" applyFill="1" applyBorder="1" applyAlignment="1" applyProtection="1">
      <alignment horizontal="right" wrapText="1"/>
    </xf>
    <xf numFmtId="0" fontId="3" fillId="0" borderId="0" xfId="0" applyFont="1" applyBorder="1" applyAlignment="1" applyProtection="1">
      <alignment horizontal="center" vertical="center"/>
    </xf>
    <xf numFmtId="0" fontId="11" fillId="0" borderId="0" xfId="0" applyFont="1" applyBorder="1" applyAlignment="1" applyProtection="1">
      <alignment vertical="center"/>
    </xf>
    <xf numFmtId="164" fontId="3" fillId="0" borderId="0" xfId="0" applyNumberFormat="1" applyFont="1" applyBorder="1" applyAlignment="1" applyProtection="1">
      <alignment vertical="center"/>
    </xf>
    <xf numFmtId="0" fontId="9" fillId="0" borderId="0" xfId="0" applyFont="1" applyAlignment="1" applyProtection="1">
      <alignment vertical="center"/>
      <protection hidden="1"/>
    </xf>
    <xf numFmtId="0" fontId="9" fillId="0" borderId="0" xfId="0" applyFont="1" applyBorder="1" applyAlignment="1" applyProtection="1">
      <alignment vertical="center"/>
      <protection hidden="1"/>
    </xf>
    <xf numFmtId="0" fontId="6" fillId="0" borderId="0" xfId="0" applyFont="1" applyBorder="1"/>
    <xf numFmtId="0" fontId="6" fillId="0" borderId="0" xfId="0" applyFont="1" applyAlignment="1" applyProtection="1">
      <alignment vertical="center"/>
      <protection hidden="1"/>
    </xf>
    <xf numFmtId="0" fontId="53" fillId="2" borderId="6" xfId="0" applyFont="1" applyFill="1" applyBorder="1" applyAlignment="1">
      <alignment horizontal="center" wrapText="1"/>
    </xf>
    <xf numFmtId="0" fontId="0" fillId="0" borderId="0" xfId="0" applyAlignment="1"/>
    <xf numFmtId="0" fontId="53" fillId="2" borderId="8" xfId="0" applyFont="1" applyFill="1" applyBorder="1" applyAlignment="1">
      <alignment horizontal="center" wrapText="1"/>
    </xf>
    <xf numFmtId="1" fontId="53" fillId="0" borderId="10" xfId="0" applyNumberFormat="1" applyFont="1" applyFill="1" applyBorder="1" applyAlignment="1" applyProtection="1">
      <alignment horizontal="center"/>
      <protection locked="0"/>
    </xf>
    <xf numFmtId="1" fontId="53" fillId="0" borderId="11" xfId="0" applyNumberFormat="1" applyFont="1" applyFill="1" applyBorder="1" applyAlignment="1" applyProtection="1">
      <alignment horizontal="center"/>
      <protection locked="0"/>
    </xf>
    <xf numFmtId="1" fontId="0" fillId="2" borderId="24" xfId="0" applyNumberFormat="1" applyFill="1" applyBorder="1"/>
    <xf numFmtId="170" fontId="0" fillId="0" borderId="0" xfId="0" applyNumberFormat="1"/>
    <xf numFmtId="1" fontId="53" fillId="0" borderId="12" xfId="0" applyNumberFormat="1" applyFont="1" applyFill="1" applyBorder="1" applyAlignment="1" applyProtection="1">
      <alignment horizontal="center"/>
      <protection locked="0"/>
    </xf>
    <xf numFmtId="1" fontId="53" fillId="0" borderId="13" xfId="0" applyNumberFormat="1" applyFont="1" applyFill="1" applyBorder="1" applyAlignment="1" applyProtection="1">
      <alignment horizontal="center"/>
      <protection locked="0"/>
    </xf>
    <xf numFmtId="0" fontId="53" fillId="2" borderId="107" xfId="0" applyFont="1" applyFill="1" applyBorder="1"/>
    <xf numFmtId="1" fontId="53" fillId="0" borderId="37" xfId="0" applyNumberFormat="1" applyFont="1" applyFill="1" applyBorder="1" applyAlignment="1" applyProtection="1">
      <alignment horizontal="center"/>
      <protection locked="0"/>
    </xf>
    <xf numFmtId="1" fontId="53" fillId="0" borderId="44" xfId="0" applyNumberFormat="1" applyFont="1" applyFill="1" applyBorder="1" applyAlignment="1" applyProtection="1">
      <alignment horizontal="center"/>
      <protection locked="0"/>
    </xf>
    <xf numFmtId="1" fontId="53" fillId="0" borderId="14" xfId="0" applyNumberFormat="1" applyFont="1" applyFill="1" applyBorder="1" applyAlignment="1" applyProtection="1">
      <alignment horizontal="center"/>
      <protection locked="0"/>
    </xf>
    <xf numFmtId="1" fontId="0" fillId="2" borderId="67" xfId="0" applyNumberFormat="1" applyFill="1" applyBorder="1"/>
    <xf numFmtId="0" fontId="53" fillId="2" borderId="12" xfId="0" applyFont="1" applyFill="1" applyBorder="1" applyAlignment="1">
      <alignment wrapText="1"/>
    </xf>
    <xf numFmtId="1" fontId="0" fillId="2" borderId="26" xfId="0" applyNumberFormat="1" applyFill="1" applyBorder="1"/>
    <xf numFmtId="0" fontId="54" fillId="2" borderId="94" xfId="0" applyFont="1" applyFill="1" applyBorder="1" applyAlignment="1">
      <alignment horizontal="right"/>
    </xf>
    <xf numFmtId="1" fontId="53" fillId="2" borderId="66" xfId="0" applyNumberFormat="1" applyFont="1" applyFill="1" applyBorder="1"/>
    <xf numFmtId="1" fontId="0" fillId="2" borderId="86" xfId="0" applyNumberFormat="1" applyFill="1" applyBorder="1"/>
    <xf numFmtId="0" fontId="3" fillId="0" borderId="5" xfId="0" applyFont="1" applyBorder="1" applyAlignment="1" applyProtection="1">
      <alignment horizontal="right" vertical="center" wrapText="1"/>
      <protection hidden="1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3" fillId="0" borderId="5" xfId="0" applyFont="1" applyBorder="1" applyAlignment="1" applyProtection="1">
      <alignment horizontal="right"/>
    </xf>
    <xf numFmtId="0" fontId="1" fillId="0" borderId="4" xfId="0" applyFont="1" applyBorder="1" applyAlignment="1">
      <alignment horizontal="left"/>
    </xf>
    <xf numFmtId="0" fontId="0" fillId="0" borderId="4" xfId="0" applyBorder="1"/>
    <xf numFmtId="0" fontId="26" fillId="0" borderId="5" xfId="0" applyFont="1" applyBorder="1" applyAlignment="1">
      <alignment horizontal="right"/>
    </xf>
    <xf numFmtId="0" fontId="9" fillId="2" borderId="40" xfId="0" applyFont="1" applyFill="1" applyBorder="1" applyAlignment="1" applyProtection="1">
      <alignment horizontal="right" vertical="center"/>
    </xf>
    <xf numFmtId="0" fontId="4" fillId="2" borderId="6" xfId="0" applyFont="1" applyFill="1" applyBorder="1" applyAlignment="1" applyProtection="1">
      <alignment horizontal="center" vertical="center"/>
    </xf>
    <xf numFmtId="0" fontId="4" fillId="2" borderId="21" xfId="0" applyFont="1" applyFill="1" applyBorder="1" applyAlignment="1" applyProtection="1">
      <alignment horizontal="center" vertical="center"/>
    </xf>
    <xf numFmtId="0" fontId="4" fillId="2" borderId="22" xfId="0" applyFont="1" applyFill="1" applyBorder="1" applyAlignment="1" applyProtection="1">
      <alignment horizontal="center" vertical="center"/>
    </xf>
    <xf numFmtId="0" fontId="33" fillId="2" borderId="6" xfId="0" applyFont="1" applyFill="1" applyBorder="1" applyAlignment="1" applyProtection="1">
      <alignment horizontal="center" vertical="center"/>
    </xf>
    <xf numFmtId="0" fontId="33" fillId="2" borderId="21" xfId="0" applyFont="1" applyFill="1" applyBorder="1" applyAlignment="1" applyProtection="1">
      <alignment horizontal="center" vertical="center"/>
    </xf>
    <xf numFmtId="0" fontId="33" fillId="2" borderId="22" xfId="0" applyFont="1" applyFill="1" applyBorder="1" applyAlignment="1" applyProtection="1">
      <alignment horizontal="center" vertical="center"/>
    </xf>
    <xf numFmtId="0" fontId="30" fillId="2" borderId="6" xfId="0" applyFont="1" applyFill="1" applyBorder="1" applyAlignment="1" applyProtection="1">
      <alignment horizontal="center" vertical="center"/>
    </xf>
    <xf numFmtId="0" fontId="30" fillId="2" borderId="21" xfId="0" applyFont="1" applyFill="1" applyBorder="1" applyAlignment="1" applyProtection="1">
      <alignment horizontal="center" vertical="center"/>
    </xf>
    <xf numFmtId="0" fontId="30" fillId="2" borderId="22" xfId="0" applyFont="1" applyFill="1" applyBorder="1" applyAlignment="1" applyProtection="1">
      <alignment horizontal="center" vertical="center"/>
    </xf>
    <xf numFmtId="0" fontId="9" fillId="2" borderId="12" xfId="0" applyFont="1" applyFill="1" applyBorder="1" applyAlignment="1" applyProtection="1">
      <alignment horizontal="right" vertical="center"/>
    </xf>
    <xf numFmtId="0" fontId="4" fillId="2" borderId="13" xfId="0" applyFont="1" applyFill="1" applyBorder="1" applyAlignment="1" applyProtection="1">
      <alignment horizontal="right" vertical="center"/>
    </xf>
    <xf numFmtId="0" fontId="4" fillId="2" borderId="40" xfId="0" applyFont="1" applyFill="1" applyBorder="1" applyAlignment="1" applyProtection="1">
      <alignment horizontal="right" vertical="center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41" fillId="0" borderId="1" xfId="0" applyFont="1" applyBorder="1" applyAlignment="1">
      <alignment horizontal="left"/>
    </xf>
    <xf numFmtId="0" fontId="41" fillId="0" borderId="2" xfId="0" applyFont="1" applyBorder="1" applyAlignment="1">
      <alignment horizontal="left"/>
    </xf>
    <xf numFmtId="0" fontId="41" fillId="0" borderId="3" xfId="0" applyFont="1" applyBorder="1" applyAlignment="1">
      <alignment horizontal="left"/>
    </xf>
    <xf numFmtId="0" fontId="6" fillId="0" borderId="5" xfId="0" applyFont="1" applyBorder="1" applyAlignment="1">
      <alignment horizontal="right"/>
    </xf>
    <xf numFmtId="0" fontId="42" fillId="2" borderId="6" xfId="0" applyFont="1" applyFill="1" applyBorder="1" applyAlignment="1" applyProtection="1">
      <alignment horizontal="center" vertical="center"/>
    </xf>
    <xf numFmtId="0" fontId="42" fillId="2" borderId="21" xfId="0" applyFont="1" applyFill="1" applyBorder="1" applyAlignment="1" applyProtection="1">
      <alignment horizontal="center" vertical="center"/>
    </xf>
    <xf numFmtId="0" fontId="42" fillId="2" borderId="22" xfId="0" applyFont="1" applyFill="1" applyBorder="1" applyAlignment="1" applyProtection="1">
      <alignment horizontal="center" vertical="center"/>
    </xf>
    <xf numFmtId="0" fontId="42" fillId="2" borderId="35" xfId="0" applyFont="1" applyFill="1" applyBorder="1" applyAlignment="1" applyProtection="1">
      <alignment horizontal="center" vertical="center"/>
    </xf>
    <xf numFmtId="0" fontId="42" fillId="2" borderId="47" xfId="0" applyFont="1" applyFill="1" applyBorder="1" applyAlignment="1" applyProtection="1">
      <alignment horizontal="center" vertical="center"/>
    </xf>
    <xf numFmtId="0" fontId="42" fillId="2" borderId="48" xfId="0" applyFont="1" applyFill="1" applyBorder="1" applyAlignment="1" applyProtection="1">
      <alignment horizontal="center" vertical="center"/>
    </xf>
    <xf numFmtId="0" fontId="3" fillId="2" borderId="38" xfId="0" applyFont="1" applyFill="1" applyBorder="1" applyAlignment="1" applyProtection="1">
      <alignment horizontal="center" vertical="center" wrapText="1"/>
    </xf>
    <xf numFmtId="0" fontId="3" fillId="2" borderId="24" xfId="0" applyFont="1" applyFill="1" applyBorder="1" applyAlignment="1" applyProtection="1">
      <alignment horizontal="center" vertical="center" wrapText="1"/>
    </xf>
    <xf numFmtId="4" fontId="42" fillId="2" borderId="6" xfId="0" applyNumberFormat="1" applyFont="1" applyFill="1" applyBorder="1" applyAlignment="1" applyProtection="1">
      <alignment horizontal="center" vertical="center"/>
    </xf>
    <xf numFmtId="4" fontId="42" fillId="2" borderId="21" xfId="0" applyNumberFormat="1" applyFont="1" applyFill="1" applyBorder="1" applyAlignment="1" applyProtection="1">
      <alignment horizontal="center" vertical="center"/>
    </xf>
    <xf numFmtId="4" fontId="42" fillId="2" borderId="22" xfId="0" applyNumberFormat="1" applyFont="1" applyFill="1" applyBorder="1" applyAlignment="1" applyProtection="1">
      <alignment horizontal="center" vertical="center"/>
    </xf>
    <xf numFmtId="0" fontId="12" fillId="2" borderId="60" xfId="0" applyFont="1" applyFill="1" applyBorder="1" applyAlignment="1" applyProtection="1">
      <alignment horizontal="center" vertical="center"/>
    </xf>
    <xf numFmtId="0" fontId="12" fillId="2" borderId="24" xfId="0" applyFont="1" applyFill="1" applyBorder="1" applyAlignment="1" applyProtection="1">
      <alignment horizontal="center" vertical="center"/>
    </xf>
    <xf numFmtId="0" fontId="12" fillId="2" borderId="57" xfId="0" applyFont="1" applyFill="1" applyBorder="1" applyAlignment="1" applyProtection="1">
      <alignment horizontal="center" vertical="center" wrapText="1"/>
    </xf>
    <xf numFmtId="0" fontId="12" fillId="2" borderId="58" xfId="0" applyFont="1" applyFill="1" applyBorder="1" applyAlignment="1" applyProtection="1">
      <alignment horizontal="center" vertical="center" wrapText="1"/>
    </xf>
    <xf numFmtId="0" fontId="12" fillId="2" borderId="43" xfId="0" applyFont="1" applyFill="1" applyBorder="1" applyAlignment="1" applyProtection="1">
      <alignment horizontal="center" vertical="center" wrapText="1"/>
    </xf>
    <xf numFmtId="0" fontId="12" fillId="2" borderId="62" xfId="0" applyFont="1" applyFill="1" applyBorder="1" applyAlignment="1" applyProtection="1">
      <alignment horizontal="center" vertical="center" wrapText="1"/>
    </xf>
    <xf numFmtId="0" fontId="12" fillId="2" borderId="11" xfId="0" applyFont="1" applyFill="1" applyBorder="1" applyAlignment="1" applyProtection="1">
      <alignment horizontal="center" vertical="center" wrapText="1"/>
    </xf>
    <xf numFmtId="0" fontId="12" fillId="2" borderId="63" xfId="0" applyFont="1" applyFill="1" applyBorder="1" applyAlignment="1" applyProtection="1">
      <alignment horizontal="center" vertical="center" wrapText="1"/>
    </xf>
    <xf numFmtId="0" fontId="12" fillId="2" borderId="59" xfId="0" applyFont="1" applyFill="1" applyBorder="1" applyAlignment="1" applyProtection="1">
      <alignment horizontal="center" vertical="center" wrapText="1"/>
    </xf>
    <xf numFmtId="0" fontId="12" fillId="2" borderId="64" xfId="0" applyFont="1" applyFill="1" applyBorder="1" applyAlignment="1" applyProtection="1">
      <alignment horizontal="center" vertical="center" wrapText="1"/>
    </xf>
    <xf numFmtId="0" fontId="0" fillId="0" borderId="5" xfId="0" applyBorder="1" applyAlignment="1">
      <alignment horizontal="right"/>
    </xf>
    <xf numFmtId="0" fontId="12" fillId="2" borderId="12" xfId="0" applyFont="1" applyFill="1" applyBorder="1" applyAlignment="1" applyProtection="1">
      <alignment horizontal="center" vertical="center"/>
    </xf>
    <xf numFmtId="0" fontId="8" fillId="2" borderId="54" xfId="0" applyFont="1" applyFill="1" applyBorder="1" applyAlignment="1" applyProtection="1">
      <alignment horizontal="center" vertical="center"/>
    </xf>
    <xf numFmtId="0" fontId="8" fillId="2" borderId="61" xfId="0" applyFont="1" applyFill="1" applyBorder="1" applyAlignment="1" applyProtection="1">
      <alignment horizontal="center" vertical="center"/>
    </xf>
    <xf numFmtId="0" fontId="8" fillId="2" borderId="65" xfId="0" applyFont="1" applyFill="1" applyBorder="1" applyAlignment="1" applyProtection="1">
      <alignment horizontal="center" vertical="center"/>
    </xf>
    <xf numFmtId="0" fontId="12" fillId="2" borderId="34" xfId="0" applyFont="1" applyFill="1" applyBorder="1" applyAlignment="1" applyProtection="1">
      <alignment horizontal="center" vertical="center"/>
    </xf>
    <xf numFmtId="0" fontId="12" fillId="2" borderId="47" xfId="0" applyFont="1" applyFill="1" applyBorder="1" applyAlignment="1" applyProtection="1">
      <alignment horizontal="center" vertical="center"/>
    </xf>
    <xf numFmtId="0" fontId="12" fillId="2" borderId="56" xfId="0" applyFont="1" applyFill="1" applyBorder="1" applyAlignment="1" applyProtection="1">
      <alignment horizontal="center" vertical="center"/>
    </xf>
    <xf numFmtId="0" fontId="14" fillId="0" borderId="11" xfId="0" applyFont="1" applyFill="1" applyBorder="1" applyAlignment="1" applyProtection="1">
      <alignment horizontal="center" vertical="center" wrapText="1"/>
      <protection locked="0"/>
    </xf>
    <xf numFmtId="0" fontId="14" fillId="0" borderId="63" xfId="0" applyFont="1" applyFill="1" applyBorder="1" applyAlignment="1" applyProtection="1">
      <alignment horizontal="center" vertical="center" wrapText="1"/>
      <protection locked="0"/>
    </xf>
    <xf numFmtId="0" fontId="12" fillId="2" borderId="76" xfId="0" applyFont="1" applyFill="1" applyBorder="1" applyAlignment="1" applyProtection="1">
      <alignment horizontal="center" vertical="center"/>
    </xf>
    <xf numFmtId="0" fontId="12" fillId="2" borderId="77" xfId="0" applyFont="1" applyFill="1" applyBorder="1" applyAlignment="1" applyProtection="1">
      <alignment horizontal="center" vertical="center"/>
    </xf>
    <xf numFmtId="0" fontId="14" fillId="2" borderId="80" xfId="0" applyFont="1" applyFill="1" applyBorder="1" applyAlignment="1" applyProtection="1">
      <alignment horizontal="center" vertical="center" wrapText="1"/>
    </xf>
    <xf numFmtId="0" fontId="14" fillId="2" borderId="81" xfId="0" applyFont="1" applyFill="1" applyBorder="1" applyAlignment="1" applyProtection="1">
      <alignment horizontal="center" vertical="center" wrapText="1"/>
    </xf>
    <xf numFmtId="0" fontId="14" fillId="2" borderId="82" xfId="0" applyFont="1" applyFill="1" applyBorder="1" applyAlignment="1" applyProtection="1">
      <alignment horizontal="center" vertical="center" wrapText="1"/>
    </xf>
    <xf numFmtId="0" fontId="0" fillId="0" borderId="5" xfId="0" applyBorder="1" applyAlignment="1" applyProtection="1">
      <alignment horizontal="right"/>
    </xf>
    <xf numFmtId="0" fontId="14" fillId="2" borderId="64" xfId="0" applyFont="1" applyFill="1" applyBorder="1" applyAlignment="1" applyProtection="1">
      <alignment horizontal="center" vertical="center" wrapText="1"/>
    </xf>
    <xf numFmtId="0" fontId="14" fillId="2" borderId="46" xfId="0" applyFont="1" applyFill="1" applyBorder="1" applyAlignment="1" applyProtection="1">
      <alignment horizontal="center" vertical="center" wrapText="1"/>
    </xf>
    <xf numFmtId="0" fontId="47" fillId="0" borderId="5" xfId="0" applyFont="1" applyBorder="1" applyAlignment="1" applyProtection="1">
      <alignment horizontal="right"/>
    </xf>
    <xf numFmtId="0" fontId="3" fillId="0" borderId="5" xfId="0" applyFont="1" applyBorder="1" applyAlignment="1" applyProtection="1">
      <alignment horizontal="right" vertical="justify"/>
    </xf>
    <xf numFmtId="0" fontId="12" fillId="2" borderId="54" xfId="0" applyFont="1" applyFill="1" applyBorder="1" applyAlignment="1" applyProtection="1">
      <alignment horizontal="center" vertical="center" wrapText="1"/>
    </xf>
    <xf numFmtId="0" fontId="12" fillId="2" borderId="61" xfId="0" applyFont="1" applyFill="1" applyBorder="1" applyAlignment="1" applyProtection="1">
      <alignment horizontal="center" vertical="center" wrapText="1"/>
    </xf>
    <xf numFmtId="0" fontId="12" fillId="2" borderId="65" xfId="0" applyFont="1" applyFill="1" applyBorder="1" applyAlignment="1" applyProtection="1">
      <alignment horizontal="center" vertical="center" wrapText="1"/>
    </xf>
    <xf numFmtId="0" fontId="12" fillId="2" borderId="9" xfId="0" applyFont="1" applyFill="1" applyBorder="1" applyAlignment="1" applyProtection="1">
      <alignment horizontal="center" vertical="center"/>
    </xf>
    <xf numFmtId="0" fontId="12" fillId="2" borderId="28" xfId="0" applyFont="1" applyFill="1" applyBorder="1" applyAlignment="1" applyProtection="1">
      <alignment horizontal="center" vertical="center"/>
    </xf>
    <xf numFmtId="0" fontId="12" fillId="2" borderId="55" xfId="0" applyFont="1" applyFill="1" applyBorder="1" applyAlignment="1" applyProtection="1">
      <alignment horizontal="center" vertical="center" wrapText="1"/>
    </xf>
    <xf numFmtId="0" fontId="12" fillId="2" borderId="44" xfId="0" applyFont="1" applyFill="1" applyBorder="1" applyAlignment="1" applyProtection="1">
      <alignment horizontal="center" vertical="center" wrapText="1"/>
    </xf>
    <xf numFmtId="0" fontId="12" fillId="2" borderId="66" xfId="0" applyFont="1" applyFill="1" applyBorder="1" applyAlignment="1" applyProtection="1">
      <alignment horizontal="center" vertical="center" wrapText="1"/>
    </xf>
    <xf numFmtId="0" fontId="12" fillId="2" borderId="60" xfId="0" applyFont="1" applyFill="1" applyBorder="1" applyAlignment="1" applyProtection="1">
      <alignment horizontal="center" vertical="center" wrapText="1"/>
    </xf>
    <xf numFmtId="0" fontId="12" fillId="2" borderId="67" xfId="0" applyFont="1" applyFill="1" applyBorder="1" applyAlignment="1" applyProtection="1">
      <alignment horizontal="center" vertical="center" wrapText="1"/>
    </xf>
    <xf numFmtId="0" fontId="12" fillId="2" borderId="86" xfId="0" applyFont="1" applyFill="1" applyBorder="1" applyAlignment="1" applyProtection="1">
      <alignment horizontal="center" vertical="center" wrapText="1"/>
    </xf>
    <xf numFmtId="3" fontId="12" fillId="2" borderId="9" xfId="0" applyNumberFormat="1" applyFont="1" applyFill="1" applyBorder="1" applyAlignment="1" applyProtection="1">
      <alignment horizontal="center" vertical="center" wrapText="1"/>
    </xf>
    <xf numFmtId="3" fontId="12" fillId="2" borderId="31" xfId="0" applyNumberFormat="1" applyFont="1" applyFill="1" applyBorder="1" applyAlignment="1" applyProtection="1">
      <alignment horizontal="center" vertical="center" wrapText="1"/>
    </xf>
    <xf numFmtId="0" fontId="12" fillId="2" borderId="48" xfId="0" applyFont="1" applyFill="1" applyBorder="1" applyAlignment="1" applyProtection="1">
      <alignment horizontal="center" vertical="center"/>
    </xf>
    <xf numFmtId="0" fontId="12" fillId="2" borderId="27" xfId="0" applyFont="1" applyFill="1" applyBorder="1" applyAlignment="1" applyProtection="1">
      <alignment horizontal="center" vertical="center"/>
    </xf>
    <xf numFmtId="0" fontId="12" fillId="2" borderId="87" xfId="0" applyFont="1" applyFill="1" applyBorder="1" applyAlignment="1" applyProtection="1">
      <alignment horizontal="center" vertical="center"/>
    </xf>
    <xf numFmtId="3" fontId="12" fillId="2" borderId="37" xfId="0" applyNumberFormat="1" applyFont="1" applyFill="1" applyBorder="1" applyAlignment="1" applyProtection="1">
      <alignment horizontal="center" vertical="center" wrapText="1"/>
    </xf>
    <xf numFmtId="3" fontId="12" fillId="2" borderId="44" xfId="0" applyNumberFormat="1" applyFont="1" applyFill="1" applyBorder="1" applyAlignment="1" applyProtection="1">
      <alignment horizontal="center" vertical="center" wrapText="1"/>
    </xf>
    <xf numFmtId="3" fontId="12" fillId="2" borderId="66" xfId="0" applyNumberFormat="1" applyFont="1" applyFill="1" applyBorder="1" applyAlignment="1" applyProtection="1">
      <alignment horizontal="center" vertical="center" wrapText="1"/>
    </xf>
    <xf numFmtId="3" fontId="12" fillId="2" borderId="12" xfId="0" applyNumberFormat="1" applyFont="1" applyFill="1" applyBorder="1" applyAlignment="1" applyProtection="1">
      <alignment horizontal="center" vertical="center" wrapText="1"/>
    </xf>
    <xf numFmtId="3" fontId="12" fillId="2" borderId="14" xfId="0" applyNumberFormat="1" applyFont="1" applyFill="1" applyBorder="1" applyAlignment="1" applyProtection="1">
      <alignment horizontal="center" vertical="center" wrapText="1"/>
    </xf>
    <xf numFmtId="3" fontId="12" fillId="2" borderId="84" xfId="0" applyNumberFormat="1" applyFont="1" applyFill="1" applyBorder="1" applyAlignment="1" applyProtection="1">
      <alignment horizontal="center" vertical="center" wrapText="1"/>
    </xf>
    <xf numFmtId="3" fontId="12" fillId="2" borderId="85" xfId="0" applyNumberFormat="1" applyFont="1" applyFill="1" applyBorder="1" applyAlignment="1" applyProtection="1">
      <alignment horizontal="center" vertical="center" wrapText="1"/>
    </xf>
    <xf numFmtId="3" fontId="12" fillId="2" borderId="43" xfId="0" applyNumberFormat="1" applyFont="1" applyFill="1" applyBorder="1" applyAlignment="1" applyProtection="1">
      <alignment horizontal="center" vertical="center" wrapText="1"/>
    </xf>
    <xf numFmtId="3" fontId="12" fillId="2" borderId="0" xfId="0" applyNumberFormat="1" applyFont="1" applyFill="1" applyBorder="1" applyAlignment="1" applyProtection="1">
      <alignment horizontal="center" vertical="center" wrapText="1"/>
    </xf>
    <xf numFmtId="3" fontId="12" fillId="2" borderId="42" xfId="0" applyNumberFormat="1" applyFont="1" applyFill="1" applyBorder="1" applyAlignment="1" applyProtection="1">
      <alignment horizontal="center" vertical="center" wrapText="1"/>
    </xf>
    <xf numFmtId="3" fontId="12" fillId="3" borderId="12" xfId="0" applyNumberFormat="1" applyFont="1" applyFill="1" applyBorder="1" applyAlignment="1" applyProtection="1">
      <alignment horizontal="center" vertical="center" wrapText="1"/>
    </xf>
    <xf numFmtId="3" fontId="12" fillId="3" borderId="14" xfId="0" applyNumberFormat="1" applyFont="1" applyFill="1" applyBorder="1" applyAlignment="1" applyProtection="1">
      <alignment horizontal="center" vertical="center" wrapText="1"/>
    </xf>
    <xf numFmtId="3" fontId="12" fillId="3" borderId="84" xfId="0" applyNumberFormat="1" applyFont="1" applyFill="1" applyBorder="1" applyAlignment="1" applyProtection="1">
      <alignment horizontal="center" vertical="center" wrapText="1"/>
    </xf>
    <xf numFmtId="3" fontId="12" fillId="3" borderId="85" xfId="0" applyNumberFormat="1" applyFont="1" applyFill="1" applyBorder="1" applyAlignment="1" applyProtection="1">
      <alignment horizontal="center" vertical="center" wrapText="1"/>
    </xf>
    <xf numFmtId="3" fontId="12" fillId="3" borderId="11" xfId="0" applyNumberFormat="1" applyFont="1" applyFill="1" applyBorder="1" applyAlignment="1" applyProtection="1">
      <alignment horizontal="center" vertical="center" wrapText="1"/>
    </xf>
    <xf numFmtId="3" fontId="12" fillId="3" borderId="64" xfId="0" applyNumberFormat="1" applyFont="1" applyFill="1" applyBorder="1" applyAlignment="1" applyProtection="1">
      <alignment horizontal="center" vertical="center" wrapText="1"/>
    </xf>
    <xf numFmtId="3" fontId="12" fillId="3" borderId="46" xfId="0" applyNumberFormat="1" applyFont="1" applyFill="1" applyBorder="1" applyAlignment="1" applyProtection="1">
      <alignment horizontal="center" vertical="center" wrapText="1"/>
    </xf>
    <xf numFmtId="0" fontId="12" fillId="3" borderId="48" xfId="0" applyFont="1" applyFill="1" applyBorder="1" applyAlignment="1" applyProtection="1">
      <alignment horizontal="center" vertical="center"/>
    </xf>
    <xf numFmtId="0" fontId="12" fillId="3" borderId="27" xfId="0" applyFont="1" applyFill="1" applyBorder="1" applyAlignment="1" applyProtection="1">
      <alignment horizontal="center" vertical="center"/>
    </xf>
    <xf numFmtId="0" fontId="12" fillId="3" borderId="87" xfId="0" applyFont="1" applyFill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right" vertical="center"/>
    </xf>
    <xf numFmtId="0" fontId="12" fillId="3" borderId="57" xfId="0" applyFont="1" applyFill="1" applyBorder="1" applyAlignment="1" applyProtection="1">
      <alignment horizontal="center" vertical="center" wrapText="1"/>
    </xf>
    <xf numFmtId="0" fontId="12" fillId="3" borderId="43" xfId="0" applyFont="1" applyFill="1" applyBorder="1" applyAlignment="1" applyProtection="1">
      <alignment horizontal="center" vertical="center" wrapText="1"/>
    </xf>
    <xf numFmtId="0" fontId="12" fillId="3" borderId="88" xfId="0" applyFont="1" applyFill="1" applyBorder="1" applyAlignment="1" applyProtection="1">
      <alignment horizontal="center" vertical="center" wrapText="1"/>
    </xf>
    <xf numFmtId="0" fontId="12" fillId="3" borderId="54" xfId="0" applyFont="1" applyFill="1" applyBorder="1" applyAlignment="1" applyProtection="1">
      <alignment horizontal="center" vertical="center" wrapText="1"/>
    </xf>
    <xf numFmtId="0" fontId="12" fillId="3" borderId="61" xfId="0" applyFont="1" applyFill="1" applyBorder="1" applyAlignment="1" applyProtection="1">
      <alignment horizontal="center" vertical="center" wrapText="1"/>
    </xf>
    <xf numFmtId="0" fontId="12" fillId="3" borderId="65" xfId="0" applyFont="1" applyFill="1" applyBorder="1" applyAlignment="1" applyProtection="1">
      <alignment horizontal="center" vertical="center" wrapText="1"/>
    </xf>
    <xf numFmtId="3" fontId="12" fillId="3" borderId="9" xfId="0" applyNumberFormat="1" applyFont="1" applyFill="1" applyBorder="1" applyAlignment="1" applyProtection="1">
      <alignment horizontal="center" vertical="center" wrapText="1"/>
    </xf>
    <xf numFmtId="3" fontId="12" fillId="3" borderId="31" xfId="0" applyNumberFormat="1" applyFont="1" applyFill="1" applyBorder="1" applyAlignment="1" applyProtection="1">
      <alignment horizontal="center" vertical="center" wrapText="1"/>
    </xf>
    <xf numFmtId="0" fontId="12" fillId="3" borderId="60" xfId="0" applyFont="1" applyFill="1" applyBorder="1" applyAlignment="1" applyProtection="1">
      <alignment horizontal="center" vertical="center" wrapText="1"/>
    </xf>
    <xf numFmtId="0" fontId="12" fillId="3" borderId="67" xfId="0" applyFont="1" applyFill="1" applyBorder="1" applyAlignment="1" applyProtection="1">
      <alignment horizontal="center" vertical="center" wrapText="1"/>
    </xf>
    <xf numFmtId="0" fontId="12" fillId="3" borderId="86" xfId="0" applyFont="1" applyFill="1" applyBorder="1" applyAlignment="1" applyProtection="1">
      <alignment horizontal="center" vertical="center" wrapText="1"/>
    </xf>
    <xf numFmtId="3" fontId="12" fillId="3" borderId="37" xfId="0" applyNumberFormat="1" applyFont="1" applyFill="1" applyBorder="1" applyAlignment="1" applyProtection="1">
      <alignment horizontal="center" vertical="center" wrapText="1"/>
    </xf>
    <xf numFmtId="3" fontId="12" fillId="3" borderId="44" xfId="0" applyNumberFormat="1" applyFont="1" applyFill="1" applyBorder="1" applyAlignment="1" applyProtection="1">
      <alignment horizontal="center" vertical="center" wrapText="1"/>
    </xf>
    <xf numFmtId="3" fontId="12" fillId="3" borderId="66" xfId="0" applyNumberFormat="1" applyFont="1" applyFill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right" wrapText="1"/>
    </xf>
    <xf numFmtId="0" fontId="52" fillId="0" borderId="1" xfId="0" applyFont="1" applyBorder="1" applyAlignment="1">
      <alignment horizontal="left"/>
    </xf>
    <xf numFmtId="0" fontId="52" fillId="0" borderId="2" xfId="0" applyFont="1" applyBorder="1" applyAlignment="1">
      <alignment horizontal="left"/>
    </xf>
    <xf numFmtId="0" fontId="52" fillId="0" borderId="3" xfId="0" applyFont="1" applyBorder="1" applyAlignment="1">
      <alignment horizontal="left"/>
    </xf>
    <xf numFmtId="0" fontId="53" fillId="2" borderId="33" xfId="0" applyFont="1" applyFill="1" applyBorder="1" applyAlignment="1">
      <alignment horizontal="center" vertical="center" wrapText="1"/>
    </xf>
    <xf numFmtId="0" fontId="53" fillId="2" borderId="41" xfId="0" applyFont="1" applyFill="1" applyBorder="1" applyAlignment="1">
      <alignment horizontal="center" vertical="center" wrapText="1"/>
    </xf>
    <xf numFmtId="0" fontId="53" fillId="2" borderId="94" xfId="0" applyFont="1" applyFill="1" applyBorder="1" applyAlignment="1">
      <alignment horizontal="center" vertical="center" wrapText="1"/>
    </xf>
    <xf numFmtId="0" fontId="53" fillId="2" borderId="92" xfId="0" applyFont="1" applyFill="1" applyBorder="1" applyAlignment="1">
      <alignment horizontal="center" vertical="center" wrapText="1"/>
    </xf>
    <xf numFmtId="0" fontId="53" fillId="2" borderId="93" xfId="0" applyFont="1" applyFill="1" applyBorder="1" applyAlignment="1">
      <alignment horizontal="center" vertical="center" wrapText="1"/>
    </xf>
    <xf numFmtId="0" fontId="53" fillId="2" borderId="95" xfId="0" applyFont="1" applyFill="1" applyBorder="1" applyAlignment="1">
      <alignment horizontal="center" vertical="center" wrapText="1"/>
    </xf>
    <xf numFmtId="0" fontId="53" fillId="2" borderId="59" xfId="0" applyFont="1" applyFill="1" applyBorder="1" applyAlignment="1">
      <alignment horizontal="center" vertical="center" wrapText="1"/>
    </xf>
    <xf numFmtId="0" fontId="53" fillId="2" borderId="91" xfId="0" applyFont="1" applyFill="1" applyBorder="1" applyAlignment="1">
      <alignment horizontal="center" vertical="center" wrapText="1"/>
    </xf>
    <xf numFmtId="0" fontId="53" fillId="2" borderId="33" xfId="0" applyFont="1" applyFill="1" applyBorder="1" applyAlignment="1">
      <alignment horizontal="center" vertical="center"/>
    </xf>
    <xf numFmtId="0" fontId="53" fillId="2" borderId="91" xfId="0" applyFont="1" applyFill="1" applyBorder="1" applyAlignment="1">
      <alignment horizontal="center" vertical="center"/>
    </xf>
    <xf numFmtId="0" fontId="53" fillId="2" borderId="58" xfId="0" applyFont="1" applyFill="1" applyBorder="1" applyAlignment="1">
      <alignment horizontal="center" vertical="center" wrapText="1"/>
    </xf>
    <xf numFmtId="0" fontId="53" fillId="2" borderId="96" xfId="0" applyFont="1" applyFill="1" applyBorder="1" applyAlignment="1">
      <alignment horizontal="center" vertical="center" wrapText="1"/>
    </xf>
    <xf numFmtId="0" fontId="53" fillId="2" borderId="55" xfId="0" applyFont="1" applyFill="1" applyBorder="1" applyAlignment="1">
      <alignment horizontal="center" vertical="center" wrapText="1"/>
    </xf>
    <xf numFmtId="0" fontId="53" fillId="2" borderId="66" xfId="0" applyFont="1" applyFill="1" applyBorder="1" applyAlignment="1">
      <alignment horizontal="center" vertical="center" wrapText="1"/>
    </xf>
    <xf numFmtId="0" fontId="53" fillId="2" borderId="57" xfId="0" applyFont="1" applyFill="1" applyBorder="1" applyAlignment="1">
      <alignment horizontal="center" vertical="center" wrapText="1"/>
    </xf>
    <xf numFmtId="0" fontId="53" fillId="2" borderId="88" xfId="0" applyFont="1" applyFill="1" applyBorder="1" applyAlignment="1">
      <alignment horizontal="center" vertical="center" wrapText="1"/>
    </xf>
    <xf numFmtId="0" fontId="53" fillId="2" borderId="54" xfId="0" applyFont="1" applyFill="1" applyBorder="1" applyAlignment="1">
      <alignment horizontal="center" vertical="center" wrapText="1"/>
    </xf>
    <xf numFmtId="0" fontId="53" fillId="2" borderId="65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right" wrapText="1"/>
    </xf>
    <xf numFmtId="3" fontId="12" fillId="2" borderId="100" xfId="0" applyNumberFormat="1" applyFont="1" applyFill="1" applyBorder="1" applyAlignment="1" applyProtection="1">
      <alignment horizontal="center" vertical="center" wrapText="1"/>
    </xf>
    <xf numFmtId="3" fontId="12" fillId="2" borderId="11" xfId="0" applyNumberFormat="1" applyFont="1" applyFill="1" applyBorder="1" applyAlignment="1" applyProtection="1">
      <alignment horizontal="center" vertical="center" wrapText="1"/>
    </xf>
    <xf numFmtId="3" fontId="12" fillId="2" borderId="64" xfId="0" applyNumberFormat="1" applyFont="1" applyFill="1" applyBorder="1" applyAlignment="1" applyProtection="1">
      <alignment horizontal="center" vertical="center" wrapText="1"/>
    </xf>
    <xf numFmtId="3" fontId="12" fillId="2" borderId="63" xfId="0" applyNumberFormat="1" applyFont="1" applyFill="1" applyBorder="1" applyAlignment="1" applyProtection="1">
      <alignment horizontal="center" vertical="center" wrapText="1"/>
    </xf>
    <xf numFmtId="3" fontId="12" fillId="2" borderId="34" xfId="0" applyNumberFormat="1" applyFont="1" applyFill="1" applyBorder="1" applyAlignment="1" applyProtection="1">
      <alignment horizontal="center" vertical="center" wrapText="1"/>
    </xf>
    <xf numFmtId="3" fontId="12" fillId="2" borderId="47" xfId="0" applyNumberFormat="1" applyFont="1" applyFill="1" applyBorder="1" applyAlignment="1" applyProtection="1">
      <alignment horizontal="center" vertical="center" wrapText="1"/>
    </xf>
    <xf numFmtId="3" fontId="12" fillId="2" borderId="48" xfId="0" applyNumberFormat="1" applyFont="1" applyFill="1" applyBorder="1" applyAlignment="1" applyProtection="1">
      <alignment horizontal="center" vertical="center" wrapText="1"/>
    </xf>
    <xf numFmtId="3" fontId="12" fillId="2" borderId="46" xfId="0" applyNumberFormat="1" applyFont="1" applyFill="1" applyBorder="1" applyAlignment="1" applyProtection="1">
      <alignment horizontal="center" vertical="center" wrapText="1"/>
    </xf>
    <xf numFmtId="0" fontId="12" fillId="2" borderId="55" xfId="0" applyFont="1" applyFill="1" applyBorder="1" applyAlignment="1" applyProtection="1">
      <alignment horizontal="center" vertical="center"/>
    </xf>
    <xf numFmtId="0" fontId="12" fillId="2" borderId="44" xfId="0" applyFont="1" applyFill="1" applyBorder="1" applyAlignment="1" applyProtection="1">
      <alignment horizontal="center" vertical="center"/>
    </xf>
    <xf numFmtId="0" fontId="12" fillId="2" borderId="66" xfId="0" applyFont="1" applyFill="1" applyBorder="1" applyAlignment="1" applyProtection="1">
      <alignment horizontal="center" vertical="center"/>
    </xf>
    <xf numFmtId="169" fontId="6" fillId="0" borderId="13" xfId="0" applyNumberFormat="1" applyFont="1" applyFill="1" applyBorder="1" applyAlignment="1" applyProtection="1">
      <alignment horizontal="center" vertical="center"/>
      <protection locked="0"/>
    </xf>
    <xf numFmtId="169" fontId="6" fillId="0" borderId="40" xfId="0" applyNumberFormat="1" applyFont="1" applyFill="1" applyBorder="1" applyAlignment="1" applyProtection="1">
      <alignment horizontal="center" vertical="center"/>
      <protection locked="0"/>
    </xf>
    <xf numFmtId="169" fontId="6" fillId="0" borderId="72" xfId="0" applyNumberFormat="1" applyFont="1" applyFill="1" applyBorder="1" applyAlignment="1" applyProtection="1">
      <alignment horizontal="center" vertical="center"/>
      <protection locked="0"/>
    </xf>
    <xf numFmtId="4" fontId="4" fillId="3" borderId="53" xfId="0" applyNumberFormat="1" applyFont="1" applyFill="1" applyBorder="1" applyAlignment="1" applyProtection="1">
      <alignment horizontal="center" vertical="center"/>
    </xf>
    <xf numFmtId="4" fontId="4" fillId="3" borderId="101" xfId="0" applyNumberFormat="1" applyFont="1" applyFill="1" applyBorder="1" applyAlignment="1" applyProtection="1">
      <alignment horizontal="center" vertical="center"/>
    </xf>
    <xf numFmtId="4" fontId="4" fillId="3" borderId="102" xfId="0" applyNumberFormat="1" applyFont="1" applyFill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right" vertical="justify"/>
      <protection hidden="1"/>
    </xf>
    <xf numFmtId="0" fontId="12" fillId="2" borderId="92" xfId="0" applyFont="1" applyFill="1" applyBorder="1" applyAlignment="1" applyProtection="1">
      <alignment horizontal="center" vertical="center"/>
    </xf>
    <xf numFmtId="0" fontId="12" fillId="2" borderId="93" xfId="0" applyFont="1" applyFill="1" applyBorder="1" applyAlignment="1" applyProtection="1">
      <alignment horizontal="center" vertical="center"/>
    </xf>
    <xf numFmtId="0" fontId="12" fillId="2" borderId="95" xfId="0" applyFont="1" applyFill="1" applyBorder="1" applyAlignment="1" applyProtection="1">
      <alignment horizontal="center" vertical="center"/>
    </xf>
    <xf numFmtId="2" fontId="53" fillId="0" borderId="0" xfId="0" applyNumberFormat="1" applyFont="1" applyBorder="1" applyAlignment="1">
      <alignment horizontal="center" wrapText="1"/>
    </xf>
    <xf numFmtId="0" fontId="6" fillId="0" borderId="0" xfId="0" applyFont="1" applyAlignment="1">
      <alignment horizontal="left"/>
    </xf>
    <xf numFmtId="0" fontId="49" fillId="0" borderId="5" xfId="0" applyFont="1" applyBorder="1" applyAlignment="1" applyProtection="1">
      <alignment horizontal="right"/>
    </xf>
    <xf numFmtId="0" fontId="54" fillId="0" borderId="21" xfId="0" applyFont="1" applyFill="1" applyBorder="1" applyAlignment="1" applyProtection="1">
      <alignment horizontal="left" vertical="center" wrapText="1"/>
    </xf>
    <xf numFmtId="0" fontId="54" fillId="0" borderId="22" xfId="0" applyFont="1" applyFill="1" applyBorder="1" applyAlignment="1" applyProtection="1">
      <alignment horizontal="left" vertical="center" wrapText="1"/>
    </xf>
    <xf numFmtId="0" fontId="54" fillId="0" borderId="6" xfId="0" applyFont="1" applyFill="1" applyBorder="1" applyAlignment="1" applyProtection="1">
      <alignment horizontal="right" vertical="center" wrapText="1"/>
      <protection locked="0"/>
    </xf>
    <xf numFmtId="0" fontId="54" fillId="0" borderId="21" xfId="0" applyFont="1" applyFill="1" applyBorder="1" applyAlignment="1" applyProtection="1">
      <alignment horizontal="right" vertical="center" wrapText="1"/>
      <protection locked="0"/>
    </xf>
    <xf numFmtId="0" fontId="6" fillId="0" borderId="5" xfId="0" applyFont="1" applyBorder="1" applyAlignment="1" applyProtection="1">
      <alignment horizontal="left" vertical="center"/>
    </xf>
    <xf numFmtId="0" fontId="6" fillId="0" borderId="5" xfId="0" applyFont="1" applyBorder="1" applyAlignment="1" applyProtection="1">
      <alignment horizontal="right"/>
    </xf>
    <xf numFmtId="0" fontId="54" fillId="0" borderId="92" xfId="0" applyFont="1" applyFill="1" applyBorder="1" applyAlignment="1" applyProtection="1">
      <alignment horizontal="center" vertical="center" wrapText="1"/>
      <protection locked="0"/>
    </xf>
    <xf numFmtId="0" fontId="54" fillId="0" borderId="95" xfId="0" applyFont="1" applyFill="1" applyBorder="1" applyAlignment="1" applyProtection="1">
      <alignment horizontal="center" vertical="center" wrapText="1"/>
      <protection locked="0"/>
    </xf>
    <xf numFmtId="0" fontId="54" fillId="2" borderId="6" xfId="0" applyNumberFormat="1" applyFont="1" applyFill="1" applyBorder="1" applyAlignment="1" applyProtection="1">
      <alignment horizontal="center" vertical="center" wrapText="1"/>
    </xf>
    <xf numFmtId="0" fontId="54" fillId="2" borderId="22" xfId="0" applyNumberFormat="1" applyFont="1" applyFill="1" applyBorder="1" applyAlignment="1" applyProtection="1">
      <alignment horizontal="center" vertical="center" wrapText="1"/>
    </xf>
    <xf numFmtId="0" fontId="6" fillId="0" borderId="0" xfId="0" applyFont="1" applyBorder="1" applyAlignment="1">
      <alignment horizontal="center"/>
    </xf>
    <xf numFmtId="0" fontId="54" fillId="0" borderId="104" xfId="0" applyFont="1" applyFill="1" applyBorder="1" applyAlignment="1" applyProtection="1">
      <alignment horizontal="center" vertical="center" wrapText="1"/>
      <protection locked="0"/>
    </xf>
    <xf numFmtId="0" fontId="54" fillId="0" borderId="103" xfId="0" applyFont="1" applyFill="1" applyBorder="1" applyAlignment="1" applyProtection="1">
      <alignment horizontal="center" vertical="center" wrapText="1"/>
      <protection locked="0"/>
    </xf>
    <xf numFmtId="0" fontId="53" fillId="2" borderId="92" xfId="0" applyFont="1" applyFill="1" applyBorder="1" applyAlignment="1" applyProtection="1">
      <alignment horizontal="center" vertical="center" wrapText="1"/>
    </xf>
    <xf numFmtId="0" fontId="53" fillId="2" borderId="95" xfId="0" applyFont="1" applyFill="1" applyBorder="1" applyAlignment="1" applyProtection="1">
      <alignment horizontal="center" vertical="center" wrapText="1"/>
    </xf>
    <xf numFmtId="0" fontId="54" fillId="2" borderId="92" xfId="0" applyFont="1" applyFill="1" applyBorder="1" applyAlignment="1" applyProtection="1">
      <alignment horizontal="center" vertical="center"/>
    </xf>
    <xf numFmtId="0" fontId="54" fillId="2" borderId="95" xfId="0" applyFont="1" applyFill="1" applyBorder="1" applyAlignment="1" applyProtection="1">
      <alignment horizontal="center" vertical="center"/>
    </xf>
    <xf numFmtId="0" fontId="63" fillId="0" borderId="5" xfId="0" applyFont="1" applyBorder="1" applyAlignment="1">
      <alignment horizontal="right"/>
    </xf>
    <xf numFmtId="0" fontId="53" fillId="2" borderId="94" xfId="0" applyFont="1" applyFill="1" applyBorder="1" applyAlignment="1">
      <alignment horizontal="center" wrapText="1"/>
    </xf>
    <xf numFmtId="0" fontId="53" fillId="2" borderId="52" xfId="0" applyFont="1" applyFill="1" applyBorder="1" applyAlignment="1">
      <alignment horizontal="center" wrapText="1"/>
    </xf>
    <xf numFmtId="0" fontId="4" fillId="2" borderId="92" xfId="0" applyFont="1" applyFill="1" applyBorder="1" applyAlignment="1">
      <alignment horizontal="center" vertical="center"/>
    </xf>
    <xf numFmtId="0" fontId="4" fillId="2" borderId="93" xfId="0" applyFont="1" applyFill="1" applyBorder="1" applyAlignment="1">
      <alignment horizontal="center" vertical="center"/>
    </xf>
    <xf numFmtId="0" fontId="4" fillId="2" borderId="95" xfId="0" applyFont="1" applyFill="1" applyBorder="1" applyAlignment="1">
      <alignment horizontal="center" vertical="center"/>
    </xf>
    <xf numFmtId="0" fontId="53" fillId="2" borderId="6" xfId="0" applyFont="1" applyFill="1" applyBorder="1" applyAlignment="1">
      <alignment horizontal="center" wrapText="1"/>
    </xf>
    <xf numFmtId="0" fontId="53" fillId="2" borderId="21" xfId="0" applyFont="1" applyFill="1" applyBorder="1" applyAlignment="1">
      <alignment horizontal="center" wrapText="1"/>
    </xf>
    <xf numFmtId="0" fontId="53" fillId="2" borderId="22" xfId="0" applyFont="1" applyFill="1" applyBorder="1" applyAlignment="1">
      <alignment horizontal="center" wrapText="1"/>
    </xf>
    <xf numFmtId="0" fontId="53" fillId="2" borderId="33" xfId="0" applyFont="1" applyFill="1" applyBorder="1" applyAlignment="1">
      <alignment horizontal="center" wrapText="1"/>
    </xf>
    <xf numFmtId="0" fontId="53" fillId="2" borderId="91" xfId="0" applyFont="1" applyFill="1" applyBorder="1" applyAlignment="1">
      <alignment horizontal="center" wrapText="1"/>
    </xf>
    <xf numFmtId="0" fontId="53" fillId="2" borderId="52" xfId="0" applyFont="1" applyFill="1" applyBorder="1" applyAlignment="1">
      <alignment horizontal="center" vertical="center" wrapText="1"/>
    </xf>
  </cellXfs>
  <cellStyles count="3">
    <cellStyle name="Įprastas" xfId="0" builtinId="0"/>
    <cellStyle name="Kablelis" xfId="1" builtinId="3"/>
    <cellStyle name="Normal 2" xfId="2" xr:uid="{00000000-0005-0000-0000-000002000000}"/>
  </cellStyles>
  <dxfs count="20"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b val="0"/>
        <i val="0"/>
        <condense val="0"/>
        <extend val="0"/>
        <color indexed="9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b val="0"/>
        <i val="0"/>
        <condense val="0"/>
        <extend val="0"/>
        <color indexed="9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 val="0"/>
        <i val="0"/>
        <condense val="0"/>
        <extend val="0"/>
        <color indexed="9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b val="0"/>
        <i val="0"/>
        <condense val="0"/>
        <extend val="0"/>
        <color indexed="9"/>
      </font>
    </dxf>
  </dxfs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11"/>
  <sheetViews>
    <sheetView workbookViewId="0">
      <selection sqref="A1:C1"/>
    </sheetView>
  </sheetViews>
  <sheetFormatPr defaultRowHeight="15"/>
  <cols>
    <col min="1" max="1" width="7.140625" customWidth="1"/>
    <col min="2" max="2" width="59.42578125" customWidth="1"/>
    <col min="3" max="3" width="15.140625" customWidth="1"/>
    <col min="5" max="5" width="26.28515625" customWidth="1"/>
  </cols>
  <sheetData>
    <row r="1" spans="1:5">
      <c r="A1" s="983" t="s">
        <v>0</v>
      </c>
      <c r="B1" s="984"/>
      <c r="C1" s="985"/>
    </row>
    <row r="2" spans="1:5">
      <c r="A2" s="983" t="s">
        <v>1</v>
      </c>
      <c r="B2" s="984"/>
      <c r="C2" s="985"/>
    </row>
    <row r="3" spans="1:5">
      <c r="A3" s="986"/>
      <c r="B3" s="987"/>
      <c r="C3" s="988"/>
    </row>
    <row r="4" spans="1:5">
      <c r="A4" s="1"/>
      <c r="B4" s="1"/>
      <c r="C4" s="1"/>
    </row>
    <row r="5" spans="1:5">
      <c r="A5" s="989" t="s">
        <v>2</v>
      </c>
      <c r="B5" s="990"/>
      <c r="C5" s="991"/>
    </row>
    <row r="6" spans="1:5">
      <c r="A6" s="1"/>
      <c r="B6" s="1"/>
      <c r="C6" s="1"/>
    </row>
    <row r="7" spans="1:5">
      <c r="A7" s="2"/>
      <c r="B7" s="2"/>
      <c r="C7" s="2"/>
    </row>
    <row r="8" spans="1:5" ht="20.25" customHeight="1" thickBot="1">
      <c r="A8" s="982" t="s">
        <v>3</v>
      </c>
      <c r="B8" s="982"/>
      <c r="C8" s="982"/>
      <c r="D8" s="3"/>
      <c r="E8" s="3"/>
    </row>
    <row r="9" spans="1:5" ht="15.75" thickBot="1">
      <c r="A9" s="4" t="s">
        <v>4</v>
      </c>
      <c r="B9" s="5" t="s">
        <v>5</v>
      </c>
      <c r="C9" s="6" t="s">
        <v>6</v>
      </c>
      <c r="E9" s="7"/>
    </row>
    <row r="10" spans="1:5">
      <c r="A10" s="8">
        <v>1</v>
      </c>
      <c r="B10" s="8">
        <v>2</v>
      </c>
      <c r="C10" s="9">
        <v>3</v>
      </c>
      <c r="E10" s="7"/>
    </row>
    <row r="11" spans="1:5">
      <c r="A11" s="10" t="s">
        <v>7</v>
      </c>
      <c r="B11" s="11" t="s">
        <v>8</v>
      </c>
      <c r="C11" s="12">
        <f>SUM(C12,C19,C32,C42)</f>
        <v>10297.960000000001</v>
      </c>
      <c r="E11" s="7"/>
    </row>
    <row r="12" spans="1:5">
      <c r="A12" s="13" t="s">
        <v>9</v>
      </c>
      <c r="B12" s="14" t="s">
        <v>10</v>
      </c>
      <c r="C12" s="15">
        <f>SUM(C13:C18)</f>
        <v>5.7</v>
      </c>
      <c r="E12" s="7"/>
    </row>
    <row r="13" spans="1:5">
      <c r="A13" s="16" t="s">
        <v>11</v>
      </c>
      <c r="B13" s="17" t="s">
        <v>12</v>
      </c>
      <c r="C13" s="18">
        <v>0</v>
      </c>
      <c r="E13" s="7"/>
    </row>
    <row r="14" spans="1:5">
      <c r="A14" s="16" t="s">
        <v>13</v>
      </c>
      <c r="B14" s="17" t="s">
        <v>14</v>
      </c>
      <c r="C14" s="18">
        <v>0</v>
      </c>
      <c r="E14" s="7"/>
    </row>
    <row r="15" spans="1:5">
      <c r="A15" s="16" t="s">
        <v>15</v>
      </c>
      <c r="B15" s="17" t="s">
        <v>16</v>
      </c>
      <c r="C15" s="18">
        <v>0</v>
      </c>
    </row>
    <row r="16" spans="1:5">
      <c r="A16" s="16" t="s">
        <v>17</v>
      </c>
      <c r="B16" s="17" t="s">
        <v>18</v>
      </c>
      <c r="C16" s="18">
        <v>0</v>
      </c>
    </row>
    <row r="17" spans="1:3">
      <c r="A17" s="16" t="s">
        <v>19</v>
      </c>
      <c r="B17" s="17" t="s">
        <v>20</v>
      </c>
      <c r="C17" s="18">
        <v>5.7</v>
      </c>
    </row>
    <row r="18" spans="1:3">
      <c r="A18" s="16" t="s">
        <v>21</v>
      </c>
      <c r="B18" s="17" t="s">
        <v>22</v>
      </c>
      <c r="C18" s="18">
        <v>0</v>
      </c>
    </row>
    <row r="19" spans="1:3">
      <c r="A19" s="13" t="s">
        <v>23</v>
      </c>
      <c r="B19" s="14" t="s">
        <v>24</v>
      </c>
      <c r="C19" s="19">
        <v>10292.26</v>
      </c>
    </row>
    <row r="20" spans="1:3">
      <c r="A20" s="20" t="s">
        <v>25</v>
      </c>
      <c r="B20" s="21" t="s">
        <v>26</v>
      </c>
      <c r="C20" s="22">
        <f>SUM(C21,C22,C23,C24,C25,C26,C27,C28,C30, C31)</f>
        <v>10292.26</v>
      </c>
    </row>
    <row r="21" spans="1:3">
      <c r="A21" s="16" t="s">
        <v>27</v>
      </c>
      <c r="B21" s="17" t="s">
        <v>28</v>
      </c>
      <c r="C21" s="18">
        <v>0.9</v>
      </c>
    </row>
    <row r="22" spans="1:3">
      <c r="A22" s="16" t="s">
        <v>29</v>
      </c>
      <c r="B22" s="17" t="s">
        <v>30</v>
      </c>
      <c r="C22" s="18">
        <v>1179.02</v>
      </c>
    </row>
    <row r="23" spans="1:3">
      <c r="A23" s="16" t="s">
        <v>31</v>
      </c>
      <c r="B23" s="17" t="s">
        <v>32</v>
      </c>
      <c r="C23" s="18">
        <v>4602.78</v>
      </c>
    </row>
    <row r="24" spans="1:3">
      <c r="A24" s="16" t="s">
        <v>33</v>
      </c>
      <c r="B24" s="17" t="s">
        <v>34</v>
      </c>
      <c r="C24" s="18">
        <v>1043.75</v>
      </c>
    </row>
    <row r="25" spans="1:3">
      <c r="A25" s="16" t="s">
        <v>35</v>
      </c>
      <c r="B25" s="17" t="s">
        <v>36</v>
      </c>
      <c r="C25" s="18">
        <v>2745.25</v>
      </c>
    </row>
    <row r="26" spans="1:3">
      <c r="A26" s="16" t="s">
        <v>37</v>
      </c>
      <c r="B26" s="17" t="s">
        <v>38</v>
      </c>
      <c r="C26" s="18">
        <v>287.94</v>
      </c>
    </row>
    <row r="27" spans="1:3">
      <c r="A27" s="16" t="s">
        <v>39</v>
      </c>
      <c r="B27" s="17" t="s">
        <v>40</v>
      </c>
      <c r="C27" s="18">
        <v>202.75</v>
      </c>
    </row>
    <row r="28" spans="1:3">
      <c r="A28" s="16" t="s">
        <v>41</v>
      </c>
      <c r="B28" s="17" t="s">
        <v>42</v>
      </c>
      <c r="C28" s="18">
        <v>34.72</v>
      </c>
    </row>
    <row r="29" spans="1:3">
      <c r="A29" s="16" t="s">
        <v>43</v>
      </c>
      <c r="B29" s="23" t="s">
        <v>44</v>
      </c>
      <c r="C29" s="24">
        <v>5.52</v>
      </c>
    </row>
    <row r="30" spans="1:3">
      <c r="A30" s="16" t="s">
        <v>45</v>
      </c>
      <c r="B30" s="17" t="s">
        <v>46</v>
      </c>
      <c r="C30" s="18">
        <v>0</v>
      </c>
    </row>
    <row r="31" spans="1:3">
      <c r="A31" s="16" t="s">
        <v>47</v>
      </c>
      <c r="B31" s="17" t="s">
        <v>48</v>
      </c>
      <c r="C31" s="18">
        <v>195.15</v>
      </c>
    </row>
    <row r="32" spans="1:3">
      <c r="A32" s="20" t="s">
        <v>49</v>
      </c>
      <c r="B32" s="14" t="s">
        <v>50</v>
      </c>
      <c r="C32" s="15">
        <f>SUM(C33:C41)</f>
        <v>0</v>
      </c>
    </row>
    <row r="33" spans="1:3">
      <c r="A33" s="16" t="s">
        <v>51</v>
      </c>
      <c r="B33" s="17" t="s">
        <v>52</v>
      </c>
      <c r="C33" s="18">
        <v>0</v>
      </c>
    </row>
    <row r="34" spans="1:3">
      <c r="A34" s="16" t="s">
        <v>53</v>
      </c>
      <c r="B34" s="17" t="s">
        <v>54</v>
      </c>
      <c r="C34" s="18">
        <v>0</v>
      </c>
    </row>
    <row r="35" spans="1:3">
      <c r="A35" s="16" t="s">
        <v>55</v>
      </c>
      <c r="B35" s="17" t="s">
        <v>56</v>
      </c>
      <c r="C35" s="18">
        <v>0</v>
      </c>
    </row>
    <row r="36" spans="1:3">
      <c r="A36" s="16" t="s">
        <v>57</v>
      </c>
      <c r="B36" s="17" t="s">
        <v>58</v>
      </c>
      <c r="C36" s="18">
        <v>0</v>
      </c>
    </row>
    <row r="37" spans="1:3">
      <c r="A37" s="16" t="s">
        <v>59</v>
      </c>
      <c r="B37" s="17" t="s">
        <v>60</v>
      </c>
      <c r="C37" s="18">
        <v>0</v>
      </c>
    </row>
    <row r="38" spans="1:3">
      <c r="A38" s="16" t="s">
        <v>61</v>
      </c>
      <c r="B38" s="17" t="s">
        <v>62</v>
      </c>
      <c r="C38" s="18">
        <v>0</v>
      </c>
    </row>
    <row r="39" spans="1:3">
      <c r="A39" s="16" t="s">
        <v>63</v>
      </c>
      <c r="B39" s="17" t="s">
        <v>64</v>
      </c>
      <c r="C39" s="18">
        <v>0</v>
      </c>
    </row>
    <row r="40" spans="1:3">
      <c r="A40" s="16" t="s">
        <v>65</v>
      </c>
      <c r="B40" s="17" t="s">
        <v>66</v>
      </c>
      <c r="C40" s="18">
        <v>0</v>
      </c>
    </row>
    <row r="41" spans="1:3">
      <c r="A41" s="16" t="s">
        <v>67</v>
      </c>
      <c r="B41" s="17" t="s">
        <v>68</v>
      </c>
      <c r="C41" s="18">
        <v>0</v>
      </c>
    </row>
    <row r="42" spans="1:3">
      <c r="A42" s="20" t="s">
        <v>69</v>
      </c>
      <c r="B42" s="25" t="s">
        <v>70</v>
      </c>
      <c r="C42" s="26">
        <f>SUM(C43:C45)</f>
        <v>0</v>
      </c>
    </row>
    <row r="43" spans="1:3">
      <c r="A43" s="16" t="s">
        <v>71</v>
      </c>
      <c r="B43" s="17" t="s">
        <v>72</v>
      </c>
      <c r="C43" s="18">
        <v>0</v>
      </c>
    </row>
    <row r="44" spans="1:3">
      <c r="A44" s="16" t="s">
        <v>73</v>
      </c>
      <c r="B44" s="17" t="s">
        <v>74</v>
      </c>
      <c r="C44" s="18">
        <v>0</v>
      </c>
    </row>
    <row r="45" spans="1:3">
      <c r="A45" s="16" t="s">
        <v>75</v>
      </c>
      <c r="B45" s="17" t="s">
        <v>76</v>
      </c>
      <c r="C45" s="18">
        <v>0</v>
      </c>
    </row>
    <row r="46" spans="1:3">
      <c r="A46" s="20" t="s">
        <v>77</v>
      </c>
      <c r="B46" s="27" t="s">
        <v>78</v>
      </c>
      <c r="C46" s="28">
        <f>SUM(C47,C55,C60,C63)</f>
        <v>465.59999999999997</v>
      </c>
    </row>
    <row r="47" spans="1:3">
      <c r="A47" s="13" t="s">
        <v>9</v>
      </c>
      <c r="B47" s="14" t="s">
        <v>79</v>
      </c>
      <c r="C47" s="15">
        <f>C48+C49+C50+C51+C52+C53+C54</f>
        <v>25.33</v>
      </c>
    </row>
    <row r="48" spans="1:3">
      <c r="A48" s="16" t="s">
        <v>11</v>
      </c>
      <c r="B48" s="17" t="s">
        <v>80</v>
      </c>
      <c r="C48" s="29">
        <v>15.02</v>
      </c>
    </row>
    <row r="49" spans="1:3">
      <c r="A49" s="16" t="s">
        <v>13</v>
      </c>
      <c r="B49" s="17" t="s">
        <v>81</v>
      </c>
      <c r="C49" s="29">
        <v>0</v>
      </c>
    </row>
    <row r="50" spans="1:3">
      <c r="A50" s="16" t="s">
        <v>15</v>
      </c>
      <c r="B50" s="17" t="s">
        <v>82</v>
      </c>
      <c r="C50" s="29">
        <v>0</v>
      </c>
    </row>
    <row r="51" spans="1:3">
      <c r="A51" s="16" t="s">
        <v>83</v>
      </c>
      <c r="B51" s="17" t="s">
        <v>84</v>
      </c>
      <c r="C51" s="29">
        <v>0</v>
      </c>
    </row>
    <row r="52" spans="1:3">
      <c r="A52" s="16" t="s">
        <v>85</v>
      </c>
      <c r="B52" s="17" t="s">
        <v>74</v>
      </c>
      <c r="C52" s="29">
        <v>0</v>
      </c>
    </row>
    <row r="53" spans="1:3">
      <c r="A53" s="16" t="s">
        <v>86</v>
      </c>
      <c r="B53" s="17" t="s">
        <v>87</v>
      </c>
      <c r="C53" s="29">
        <v>0</v>
      </c>
    </row>
    <row r="54" spans="1:3">
      <c r="A54" s="16" t="s">
        <v>88</v>
      </c>
      <c r="B54" s="17" t="s">
        <v>22</v>
      </c>
      <c r="C54" s="18">
        <v>10.31</v>
      </c>
    </row>
    <row r="55" spans="1:3">
      <c r="A55" s="13" t="s">
        <v>23</v>
      </c>
      <c r="B55" s="14" t="s">
        <v>89</v>
      </c>
      <c r="C55" s="15">
        <f>SUM(C56:C59)</f>
        <v>161.19</v>
      </c>
    </row>
    <row r="56" spans="1:3">
      <c r="A56" s="16" t="s">
        <v>25</v>
      </c>
      <c r="B56" s="17" t="s">
        <v>90</v>
      </c>
      <c r="C56" s="18">
        <v>151.72999999999999</v>
      </c>
    </row>
    <row r="57" spans="1:3">
      <c r="A57" s="16" t="s">
        <v>91</v>
      </c>
      <c r="B57" s="17" t="s">
        <v>92</v>
      </c>
      <c r="C57" s="18">
        <v>0</v>
      </c>
    </row>
    <row r="58" spans="1:3">
      <c r="A58" s="16" t="s">
        <v>93</v>
      </c>
      <c r="B58" s="17" t="s">
        <v>94</v>
      </c>
      <c r="C58" s="18">
        <v>0</v>
      </c>
    </row>
    <row r="59" spans="1:3">
      <c r="A59" s="16" t="s">
        <v>95</v>
      </c>
      <c r="B59" s="17" t="s">
        <v>96</v>
      </c>
      <c r="C59" s="18">
        <v>9.4600000000000009</v>
      </c>
    </row>
    <row r="60" spans="1:3">
      <c r="A60" s="13" t="s">
        <v>49</v>
      </c>
      <c r="B60" s="14" t="s">
        <v>97</v>
      </c>
      <c r="C60" s="15">
        <f>C61+C62</f>
        <v>0</v>
      </c>
    </row>
    <row r="61" spans="1:3">
      <c r="A61" s="13" t="s">
        <v>51</v>
      </c>
      <c r="B61" s="30" t="s">
        <v>52</v>
      </c>
      <c r="C61" s="19">
        <v>0</v>
      </c>
    </row>
    <row r="62" spans="1:3">
      <c r="A62" s="13" t="s">
        <v>53</v>
      </c>
      <c r="B62" s="30" t="s">
        <v>98</v>
      </c>
      <c r="C62" s="19">
        <v>0</v>
      </c>
    </row>
    <row r="63" spans="1:3">
      <c r="A63" s="13" t="s">
        <v>69</v>
      </c>
      <c r="B63" s="31" t="s">
        <v>99</v>
      </c>
      <c r="C63" s="19">
        <v>279.08</v>
      </c>
    </row>
    <row r="64" spans="1:3" ht="15.75" thickBot="1">
      <c r="A64" s="13" t="s">
        <v>100</v>
      </c>
      <c r="B64" s="32" t="s">
        <v>101</v>
      </c>
      <c r="C64" s="33">
        <v>1.1299999999999999</v>
      </c>
    </row>
    <row r="65" spans="1:3" ht="16.5" thickTop="1" thickBot="1">
      <c r="A65" s="13"/>
      <c r="B65" s="34" t="s">
        <v>102</v>
      </c>
      <c r="C65" s="35">
        <f>SUM(C11,C46,C64)</f>
        <v>10764.69</v>
      </c>
    </row>
    <row r="66" spans="1:3" ht="15.75" thickTop="1">
      <c r="A66" s="10" t="s">
        <v>103</v>
      </c>
      <c r="B66" s="11" t="s">
        <v>104</v>
      </c>
      <c r="C66" s="36">
        <f>SUM(C67,C71,C72,C73,C77)</f>
        <v>3580.5199999999995</v>
      </c>
    </row>
    <row r="67" spans="1:3">
      <c r="A67" s="13" t="s">
        <v>9</v>
      </c>
      <c r="B67" s="14" t="s">
        <v>105</v>
      </c>
      <c r="C67" s="15">
        <f>C68+C69+C70</f>
        <v>3107.64</v>
      </c>
    </row>
    <row r="68" spans="1:3">
      <c r="A68" s="37" t="s">
        <v>11</v>
      </c>
      <c r="B68" s="38" t="s">
        <v>106</v>
      </c>
      <c r="C68" s="19">
        <v>3107.64</v>
      </c>
    </row>
    <row r="69" spans="1:3">
      <c r="A69" s="37" t="s">
        <v>13</v>
      </c>
      <c r="B69" s="38" t="s">
        <v>107</v>
      </c>
      <c r="C69" s="19">
        <v>0</v>
      </c>
    </row>
    <row r="70" spans="1:3">
      <c r="A70" s="37" t="s">
        <v>15</v>
      </c>
      <c r="B70" s="38" t="s">
        <v>108</v>
      </c>
      <c r="C70" s="19">
        <v>0</v>
      </c>
    </row>
    <row r="71" spans="1:3">
      <c r="A71" s="13" t="s">
        <v>23</v>
      </c>
      <c r="B71" s="14" t="s">
        <v>109</v>
      </c>
      <c r="C71" s="19">
        <v>0</v>
      </c>
    </row>
    <row r="72" spans="1:3">
      <c r="A72" s="13" t="s">
        <v>49</v>
      </c>
      <c r="B72" s="14" t="s">
        <v>110</v>
      </c>
      <c r="C72" s="19">
        <v>0</v>
      </c>
    </row>
    <row r="73" spans="1:3">
      <c r="A73" s="13" t="s">
        <v>69</v>
      </c>
      <c r="B73" s="14" t="s">
        <v>111</v>
      </c>
      <c r="C73" s="15">
        <f>SUM(C74,C75,C76)</f>
        <v>50.870000000000005</v>
      </c>
    </row>
    <row r="74" spans="1:3">
      <c r="A74" s="16" t="s">
        <v>71</v>
      </c>
      <c r="B74" s="17" t="s">
        <v>112</v>
      </c>
      <c r="C74" s="18">
        <v>45.27</v>
      </c>
    </row>
    <row r="75" spans="1:3">
      <c r="A75" s="16" t="s">
        <v>73</v>
      </c>
      <c r="B75" s="17" t="s">
        <v>113</v>
      </c>
      <c r="C75" s="18">
        <v>0</v>
      </c>
    </row>
    <row r="76" spans="1:3">
      <c r="A76" s="16" t="s">
        <v>75</v>
      </c>
      <c r="B76" s="17" t="s">
        <v>114</v>
      </c>
      <c r="C76" s="18">
        <v>5.6</v>
      </c>
    </row>
    <row r="77" spans="1:3">
      <c r="A77" s="13" t="s">
        <v>115</v>
      </c>
      <c r="B77" s="14" t="s">
        <v>116</v>
      </c>
      <c r="C77" s="15">
        <f>C78+C79</f>
        <v>422.01</v>
      </c>
    </row>
    <row r="78" spans="1:3">
      <c r="A78" s="16" t="s">
        <v>117</v>
      </c>
      <c r="B78" s="17" t="s">
        <v>118</v>
      </c>
      <c r="C78" s="18">
        <v>38.159999999999997</v>
      </c>
    </row>
    <row r="79" spans="1:3">
      <c r="A79" s="16" t="s">
        <v>119</v>
      </c>
      <c r="B79" s="17" t="s">
        <v>120</v>
      </c>
      <c r="C79" s="18">
        <v>383.85</v>
      </c>
    </row>
    <row r="80" spans="1:3">
      <c r="A80" s="13" t="s">
        <v>121</v>
      </c>
      <c r="B80" s="27" t="s">
        <v>122</v>
      </c>
      <c r="C80" s="28">
        <f>SUM(C81,C82)</f>
        <v>6932.43</v>
      </c>
    </row>
    <row r="81" spans="1:3">
      <c r="A81" s="13" t="s">
        <v>9</v>
      </c>
      <c r="B81" s="14" t="s">
        <v>123</v>
      </c>
      <c r="C81" s="19">
        <v>6932.43</v>
      </c>
    </row>
    <row r="82" spans="1:3">
      <c r="A82" s="13" t="s">
        <v>23</v>
      </c>
      <c r="B82" s="14" t="s">
        <v>124</v>
      </c>
      <c r="C82" s="19">
        <v>0</v>
      </c>
    </row>
    <row r="83" spans="1:3">
      <c r="A83" s="39" t="s">
        <v>125</v>
      </c>
      <c r="B83" s="27" t="s">
        <v>126</v>
      </c>
      <c r="C83" s="28">
        <f>C84+C85+C86</f>
        <v>0</v>
      </c>
    </row>
    <row r="84" spans="1:3">
      <c r="A84" s="13" t="s">
        <v>9</v>
      </c>
      <c r="B84" s="14" t="s">
        <v>127</v>
      </c>
      <c r="C84" s="19">
        <v>0</v>
      </c>
    </row>
    <row r="85" spans="1:3">
      <c r="A85" s="13" t="s">
        <v>23</v>
      </c>
      <c r="B85" s="14" t="s">
        <v>128</v>
      </c>
      <c r="C85" s="19">
        <v>0</v>
      </c>
    </row>
    <row r="86" spans="1:3">
      <c r="A86" s="13" t="s">
        <v>49</v>
      </c>
      <c r="B86" s="14" t="s">
        <v>129</v>
      </c>
      <c r="C86" s="19">
        <v>0</v>
      </c>
    </row>
    <row r="87" spans="1:3">
      <c r="A87" s="13" t="s">
        <v>130</v>
      </c>
      <c r="B87" s="27" t="s">
        <v>131</v>
      </c>
      <c r="C87" s="28">
        <f>SUM(C88,C97)</f>
        <v>251.73999999999998</v>
      </c>
    </row>
    <row r="88" spans="1:3">
      <c r="A88" s="13" t="s">
        <v>9</v>
      </c>
      <c r="B88" s="14" t="s">
        <v>132</v>
      </c>
      <c r="C88" s="15">
        <f>SUM(C89,C90,C91,C92,C93,C94,C95,C96)</f>
        <v>77.47</v>
      </c>
    </row>
    <row r="89" spans="1:3">
      <c r="A89" s="16" t="s">
        <v>11</v>
      </c>
      <c r="B89" s="17" t="s">
        <v>133</v>
      </c>
      <c r="C89" s="29">
        <v>0</v>
      </c>
    </row>
    <row r="90" spans="1:3">
      <c r="A90" s="16" t="s">
        <v>13</v>
      </c>
      <c r="B90" s="17" t="s">
        <v>134</v>
      </c>
      <c r="C90" s="29">
        <v>77.47</v>
      </c>
    </row>
    <row r="91" spans="1:3">
      <c r="A91" s="16" t="s">
        <v>15</v>
      </c>
      <c r="B91" s="17" t="s">
        <v>135</v>
      </c>
      <c r="C91" s="29">
        <v>0</v>
      </c>
    </row>
    <row r="92" spans="1:3">
      <c r="A92" s="16" t="s">
        <v>83</v>
      </c>
      <c r="B92" s="17" t="s">
        <v>136</v>
      </c>
      <c r="C92" s="29">
        <v>0</v>
      </c>
    </row>
    <row r="93" spans="1:3">
      <c r="A93" s="16" t="s">
        <v>85</v>
      </c>
      <c r="B93" s="17" t="s">
        <v>137</v>
      </c>
      <c r="C93" s="18">
        <v>0</v>
      </c>
    </row>
    <row r="94" spans="1:3">
      <c r="A94" s="16" t="s">
        <v>86</v>
      </c>
      <c r="B94" s="17" t="s">
        <v>138</v>
      </c>
      <c r="C94" s="18">
        <v>0</v>
      </c>
    </row>
    <row r="95" spans="1:3">
      <c r="A95" s="16" t="s">
        <v>88</v>
      </c>
      <c r="B95" s="17" t="s">
        <v>139</v>
      </c>
      <c r="C95" s="29">
        <v>0</v>
      </c>
    </row>
    <row r="96" spans="1:3">
      <c r="A96" s="16" t="s">
        <v>140</v>
      </c>
      <c r="B96" s="17" t="s">
        <v>141</v>
      </c>
      <c r="C96" s="29">
        <v>0</v>
      </c>
    </row>
    <row r="97" spans="1:3">
      <c r="A97" s="13" t="s">
        <v>23</v>
      </c>
      <c r="B97" s="14" t="s">
        <v>142</v>
      </c>
      <c r="C97" s="15">
        <f>SUM(C98:C101,C103:C108)</f>
        <v>174.26999999999998</v>
      </c>
    </row>
    <row r="98" spans="1:3">
      <c r="A98" s="16" t="s">
        <v>25</v>
      </c>
      <c r="B98" s="17" t="s">
        <v>133</v>
      </c>
      <c r="C98" s="18">
        <v>0</v>
      </c>
    </row>
    <row r="99" spans="1:3">
      <c r="A99" s="16" t="s">
        <v>91</v>
      </c>
      <c r="B99" s="17" t="s">
        <v>134</v>
      </c>
      <c r="C99" s="29">
        <v>0</v>
      </c>
    </row>
    <row r="100" spans="1:3">
      <c r="A100" s="16" t="s">
        <v>93</v>
      </c>
      <c r="B100" s="17" t="s">
        <v>135</v>
      </c>
      <c r="C100" s="29">
        <v>8.57</v>
      </c>
    </row>
    <row r="101" spans="1:3">
      <c r="A101" s="16" t="s">
        <v>95</v>
      </c>
      <c r="B101" s="17" t="s">
        <v>136</v>
      </c>
      <c r="C101" s="29">
        <v>30.52</v>
      </c>
    </row>
    <row r="102" spans="1:3">
      <c r="A102" s="40" t="s">
        <v>143</v>
      </c>
      <c r="B102" s="41" t="s">
        <v>144</v>
      </c>
      <c r="C102" s="18">
        <v>0</v>
      </c>
    </row>
    <row r="103" spans="1:3">
      <c r="A103" s="16" t="s">
        <v>145</v>
      </c>
      <c r="B103" s="17" t="s">
        <v>137</v>
      </c>
      <c r="C103" s="24">
        <v>0</v>
      </c>
    </row>
    <row r="104" spans="1:3">
      <c r="A104" s="16" t="s">
        <v>146</v>
      </c>
      <c r="B104" s="17" t="s">
        <v>138</v>
      </c>
      <c r="C104" s="18">
        <v>0</v>
      </c>
    </row>
    <row r="105" spans="1:3">
      <c r="A105" s="16" t="s">
        <v>147</v>
      </c>
      <c r="B105" s="17" t="s">
        <v>139</v>
      </c>
      <c r="C105" s="18">
        <v>0</v>
      </c>
    </row>
    <row r="106" spans="1:3">
      <c r="A106" s="16" t="s">
        <v>148</v>
      </c>
      <c r="B106" s="17" t="s">
        <v>149</v>
      </c>
      <c r="C106" s="29">
        <v>13.55</v>
      </c>
    </row>
    <row r="107" spans="1:3">
      <c r="A107" s="16" t="s">
        <v>150</v>
      </c>
      <c r="B107" s="17" t="s">
        <v>151</v>
      </c>
      <c r="C107" s="29">
        <v>48.93</v>
      </c>
    </row>
    <row r="108" spans="1:3">
      <c r="A108" s="16" t="s">
        <v>152</v>
      </c>
      <c r="B108" s="17" t="s">
        <v>153</v>
      </c>
      <c r="C108" s="29">
        <v>72.7</v>
      </c>
    </row>
    <row r="109" spans="1:3" ht="15.75" thickBot="1">
      <c r="A109" s="42" t="s">
        <v>154</v>
      </c>
      <c r="B109" s="43" t="s">
        <v>155</v>
      </c>
      <c r="C109" s="29">
        <v>0</v>
      </c>
    </row>
    <row r="110" spans="1:3" ht="16.5" thickTop="1" thickBot="1">
      <c r="A110" s="44"/>
      <c r="B110" s="45" t="s">
        <v>156</v>
      </c>
      <c r="C110" s="46">
        <f>SUM(C66,C80,C83,C87,C109)</f>
        <v>10764.69</v>
      </c>
    </row>
    <row r="111" spans="1:3" ht="15.75" thickTop="1"/>
  </sheetData>
  <sheetProtection password="F757" sheet="1" objects="1" scenarios="1"/>
  <mergeCells count="5">
    <mergeCell ref="A8:C8"/>
    <mergeCell ref="A1:C1"/>
    <mergeCell ref="A2:C2"/>
    <mergeCell ref="A3:C3"/>
    <mergeCell ref="A5:C5"/>
  </mergeCells>
  <pageMargins left="0.7" right="0.7" top="0.75" bottom="0.75" header="0.3" footer="0.3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305"/>
  <sheetViews>
    <sheetView topLeftCell="A46" zoomScale="80" zoomScaleNormal="80" workbookViewId="0">
      <selection activeCell="H53" sqref="H53"/>
    </sheetView>
  </sheetViews>
  <sheetFormatPr defaultRowHeight="15"/>
  <cols>
    <col min="1" max="1" width="9.7109375" customWidth="1"/>
    <col min="2" max="2" width="76.140625" style="7" customWidth="1"/>
    <col min="3" max="3" width="13.42578125" customWidth="1"/>
    <col min="4" max="4" width="41.85546875" customWidth="1"/>
    <col min="5" max="5" width="10.7109375" customWidth="1"/>
    <col min="6" max="6" width="21.7109375" customWidth="1"/>
    <col min="7" max="7" width="9" customWidth="1"/>
  </cols>
  <sheetData>
    <row r="1" spans="1:7">
      <c r="A1" s="983" t="s">
        <v>0</v>
      </c>
      <c r="B1" s="984"/>
      <c r="C1" s="984"/>
      <c r="D1" s="985"/>
    </row>
    <row r="2" spans="1:7">
      <c r="A2" s="983" t="s">
        <v>1</v>
      </c>
      <c r="B2" s="984"/>
      <c r="C2" s="984"/>
      <c r="D2" s="985"/>
    </row>
    <row r="3" spans="1:7">
      <c r="A3" s="986"/>
      <c r="B3" s="987"/>
      <c r="C3" s="987"/>
      <c r="D3" s="988"/>
    </row>
    <row r="4" spans="1:7">
      <c r="A4" s="1"/>
      <c r="B4" s="595"/>
      <c r="C4" s="1"/>
      <c r="D4" s="1"/>
    </row>
    <row r="5" spans="1:7">
      <c r="A5" s="989" t="s">
        <v>910</v>
      </c>
      <c r="B5" s="990"/>
      <c r="C5" s="990"/>
      <c r="D5" s="991"/>
    </row>
    <row r="6" spans="1:7">
      <c r="A6" s="1"/>
      <c r="B6" s="595"/>
      <c r="C6" s="1"/>
      <c r="D6" s="1"/>
    </row>
    <row r="8" spans="1:7" ht="15.75" thickBot="1">
      <c r="A8" s="596" t="s">
        <v>647</v>
      </c>
      <c r="B8" s="1111" t="s">
        <v>911</v>
      </c>
      <c r="C8" s="1111"/>
      <c r="D8" s="1111"/>
      <c r="E8" s="597"/>
      <c r="F8" s="598"/>
      <c r="G8" s="598"/>
    </row>
    <row r="9" spans="1:7" ht="15.75" thickBot="1">
      <c r="A9" s="211" t="s">
        <v>4</v>
      </c>
      <c r="B9" s="599" t="s">
        <v>912</v>
      </c>
      <c r="C9" s="600" t="s">
        <v>6</v>
      </c>
      <c r="D9" s="601" t="s">
        <v>913</v>
      </c>
      <c r="E9" s="597"/>
      <c r="F9" s="602"/>
      <c r="G9" s="598"/>
    </row>
    <row r="10" spans="1:7">
      <c r="A10" s="233"/>
      <c r="B10" s="603" t="s">
        <v>914</v>
      </c>
      <c r="C10" s="604">
        <f>SUM(C11,C21,C22)</f>
        <v>1515.0499999999997</v>
      </c>
      <c r="D10" s="605" t="s">
        <v>915</v>
      </c>
      <c r="E10" s="606"/>
      <c r="F10" s="602"/>
      <c r="G10" s="607"/>
    </row>
    <row r="11" spans="1:7">
      <c r="A11" s="216">
        <v>1</v>
      </c>
      <c r="B11" s="608" t="s">
        <v>916</v>
      </c>
      <c r="C11" s="217">
        <f>SUM(C12,C13,C14,C15,C16,C17,C18,C19,C20)</f>
        <v>1132.6299999999999</v>
      </c>
      <c r="D11" s="502" t="s">
        <v>917</v>
      </c>
      <c r="E11" s="606"/>
      <c r="F11" s="602"/>
      <c r="G11" s="607"/>
    </row>
    <row r="12" spans="1:7">
      <c r="A12" s="63" t="s">
        <v>287</v>
      </c>
      <c r="B12" s="94" t="s">
        <v>918</v>
      </c>
      <c r="C12" s="227">
        <f>SUM(C55,C115,C187,C205,C217,C233,C245,C262,C272,C284)</f>
        <v>206.3</v>
      </c>
      <c r="D12" s="502" t="s">
        <v>919</v>
      </c>
      <c r="E12" s="606"/>
      <c r="F12" s="602"/>
      <c r="G12" s="607"/>
    </row>
    <row r="13" spans="1:7">
      <c r="A13" s="63" t="s">
        <v>297</v>
      </c>
      <c r="B13" s="94" t="s">
        <v>920</v>
      </c>
      <c r="C13" s="227">
        <f>SUM(C56,C116,C188,C199,C206,C218,C234,C246,C263,C273,C285)</f>
        <v>49.970000000000006</v>
      </c>
      <c r="D13" s="502" t="s">
        <v>921</v>
      </c>
      <c r="E13" s="609"/>
      <c r="F13" s="602"/>
      <c r="G13" s="607"/>
    </row>
    <row r="14" spans="1:7">
      <c r="A14" s="63" t="s">
        <v>299</v>
      </c>
      <c r="B14" s="94" t="s">
        <v>922</v>
      </c>
      <c r="C14" s="227">
        <f>SUM(C57,C117,C189,C207,C219,C229,C235,C247,C264,C274,C286)</f>
        <v>132.54999999999998</v>
      </c>
      <c r="D14" s="97" t="s">
        <v>923</v>
      </c>
      <c r="E14" s="74"/>
      <c r="F14" s="602"/>
      <c r="G14" s="127"/>
    </row>
    <row r="15" spans="1:7">
      <c r="A15" s="63" t="s">
        <v>17</v>
      </c>
      <c r="B15" s="94" t="s">
        <v>924</v>
      </c>
      <c r="C15" s="227">
        <f>SUM(C58,C118,C190,C208,C220,C236,C248,C265,C275,C287)</f>
        <v>172.36</v>
      </c>
      <c r="D15" s="502" t="s">
        <v>925</v>
      </c>
      <c r="E15" s="606"/>
      <c r="F15" s="607"/>
      <c r="G15" s="607"/>
    </row>
    <row r="16" spans="1:7">
      <c r="A16" s="63" t="s">
        <v>19</v>
      </c>
      <c r="B16" s="94" t="s">
        <v>926</v>
      </c>
      <c r="C16" s="227">
        <f>SUM(C59,C119,C191,C200,C209,C221,C230,C237,C249,C266,C276,C288)</f>
        <v>371.35</v>
      </c>
      <c r="D16" s="502" t="s">
        <v>927</v>
      </c>
      <c r="E16" s="606"/>
      <c r="F16" s="607"/>
      <c r="G16" s="607"/>
    </row>
    <row r="17" spans="1:7">
      <c r="A17" s="63" t="s">
        <v>21</v>
      </c>
      <c r="B17" s="94" t="s">
        <v>928</v>
      </c>
      <c r="C17" s="227">
        <f>SUM(C60,C120,C192,C201,C210,C222,C238,C250,C267,C277,C289)</f>
        <v>136.37999999999997</v>
      </c>
      <c r="D17" s="502" t="s">
        <v>929</v>
      </c>
      <c r="E17" s="606"/>
      <c r="F17" s="607"/>
      <c r="G17" s="607"/>
    </row>
    <row r="18" spans="1:7">
      <c r="A18" s="63" t="s">
        <v>749</v>
      </c>
      <c r="B18" s="94" t="s">
        <v>930</v>
      </c>
      <c r="C18" s="227">
        <f>SUM(C61,C121,C193,C203,C211,C223,C231,C239,C251,C268,C278,C290)</f>
        <v>15.09</v>
      </c>
      <c r="D18" s="502" t="s">
        <v>931</v>
      </c>
      <c r="E18" s="606"/>
      <c r="F18" s="607"/>
      <c r="G18" s="607"/>
    </row>
    <row r="19" spans="1:7" ht="25.5">
      <c r="A19" s="63" t="s">
        <v>758</v>
      </c>
      <c r="B19" s="94" t="s">
        <v>932</v>
      </c>
      <c r="C19" s="227">
        <f>SUM(C62,C122,C194,C212,C224,C240,C252,C269,C279,C291)</f>
        <v>39.36</v>
      </c>
      <c r="D19" s="502" t="s">
        <v>933</v>
      </c>
      <c r="E19" s="606"/>
      <c r="F19" s="607"/>
      <c r="G19" s="607"/>
    </row>
    <row r="20" spans="1:7" ht="25.5">
      <c r="A20" s="63" t="s">
        <v>772</v>
      </c>
      <c r="B20" s="94" t="s">
        <v>934</v>
      </c>
      <c r="C20" s="227">
        <f>SUM(C63,C123,C195,C213,C225,C241,C253,C270,C280,C292)</f>
        <v>9.2699999999999978</v>
      </c>
      <c r="D20" s="502" t="s">
        <v>935</v>
      </c>
      <c r="E20" s="606"/>
      <c r="F20" s="607"/>
      <c r="G20" s="607"/>
    </row>
    <row r="21" spans="1:7" ht="25.5">
      <c r="A21" s="216">
        <v>2</v>
      </c>
      <c r="B21" s="608" t="s">
        <v>936</v>
      </c>
      <c r="C21" s="217">
        <f>SUM(C64,C124,C196,C214,C226,C242,C254,C281,C293)</f>
        <v>222.13999999999996</v>
      </c>
      <c r="D21" s="610" t="s">
        <v>937</v>
      </c>
      <c r="E21" s="606"/>
      <c r="F21" s="607"/>
      <c r="G21" s="607"/>
    </row>
    <row r="22" spans="1:7" ht="26.25" thickBot="1">
      <c r="A22" s="611">
        <v>3</v>
      </c>
      <c r="B22" s="612" t="s">
        <v>938</v>
      </c>
      <c r="C22" s="613">
        <f>SUM(C65,C125,C197,C215,C227,C243,C255,C282,C294)</f>
        <v>160.28000000000003</v>
      </c>
      <c r="D22" s="614" t="s">
        <v>939</v>
      </c>
      <c r="E22" s="74"/>
      <c r="F22" s="127"/>
      <c r="G22" s="127"/>
    </row>
    <row r="23" spans="1:7" ht="15.75" thickBot="1">
      <c r="A23" s="615" t="s">
        <v>9</v>
      </c>
      <c r="B23" s="616" t="s">
        <v>940</v>
      </c>
      <c r="C23" s="617">
        <f>SUM(C24:C39,C48:C51)</f>
        <v>117.36999999999999</v>
      </c>
      <c r="D23" s="618" t="s">
        <v>941</v>
      </c>
      <c r="E23" s="52"/>
      <c r="F23" s="52"/>
      <c r="G23" s="52"/>
    </row>
    <row r="24" spans="1:7">
      <c r="A24" s="88" t="s">
        <v>11</v>
      </c>
      <c r="B24" s="619" t="s">
        <v>942</v>
      </c>
      <c r="C24" s="620">
        <v>0</v>
      </c>
      <c r="D24" s="621"/>
      <c r="E24" s="52"/>
      <c r="F24" s="52"/>
      <c r="G24" s="52"/>
    </row>
    <row r="25" spans="1:7">
      <c r="A25" s="63" t="s">
        <v>13</v>
      </c>
      <c r="B25" s="94" t="s">
        <v>943</v>
      </c>
      <c r="C25" s="280">
        <v>36.18</v>
      </c>
      <c r="D25" s="502"/>
      <c r="E25" s="52"/>
      <c r="F25" s="52"/>
      <c r="G25" s="52"/>
    </row>
    <row r="26" spans="1:7">
      <c r="A26" s="144" t="s">
        <v>15</v>
      </c>
      <c r="B26" s="94" t="s">
        <v>944</v>
      </c>
      <c r="C26" s="280">
        <v>2</v>
      </c>
      <c r="D26" s="502"/>
      <c r="E26" s="52"/>
      <c r="F26" s="52"/>
      <c r="G26" s="52"/>
    </row>
    <row r="27" spans="1:7">
      <c r="A27" s="144" t="s">
        <v>83</v>
      </c>
      <c r="B27" s="94" t="s">
        <v>945</v>
      </c>
      <c r="C27" s="280">
        <v>0</v>
      </c>
      <c r="D27" s="502"/>
      <c r="E27" s="52"/>
      <c r="F27" s="52"/>
      <c r="G27" s="52"/>
    </row>
    <row r="28" spans="1:7">
      <c r="A28" s="63" t="s">
        <v>85</v>
      </c>
      <c r="B28" s="94" t="s">
        <v>946</v>
      </c>
      <c r="C28" s="280">
        <v>3.24</v>
      </c>
      <c r="D28" s="502"/>
      <c r="E28" s="52"/>
      <c r="F28" s="52"/>
      <c r="G28" s="52"/>
    </row>
    <row r="29" spans="1:7" ht="38.25">
      <c r="A29" s="144" t="s">
        <v>86</v>
      </c>
      <c r="B29" s="94" t="s">
        <v>947</v>
      </c>
      <c r="C29" s="280">
        <v>0</v>
      </c>
      <c r="D29" s="502"/>
      <c r="E29" s="52"/>
      <c r="F29" s="52"/>
      <c r="G29" s="52"/>
    </row>
    <row r="30" spans="1:7">
      <c r="A30" s="144" t="s">
        <v>88</v>
      </c>
      <c r="B30" s="94" t="s">
        <v>948</v>
      </c>
      <c r="C30" s="280">
        <v>0</v>
      </c>
      <c r="D30" s="502"/>
      <c r="E30" s="52"/>
      <c r="F30" s="52"/>
      <c r="G30" s="52"/>
    </row>
    <row r="31" spans="1:7" ht="39">
      <c r="A31" s="63" t="s">
        <v>140</v>
      </c>
      <c r="B31" s="622" t="s">
        <v>949</v>
      </c>
      <c r="C31" s="280">
        <v>0</v>
      </c>
      <c r="D31" s="502"/>
      <c r="E31" s="52"/>
      <c r="F31" s="52"/>
      <c r="G31" s="52"/>
    </row>
    <row r="32" spans="1:7" ht="26.25">
      <c r="A32" s="144" t="s">
        <v>950</v>
      </c>
      <c r="B32" s="622" t="s">
        <v>951</v>
      </c>
      <c r="C32" s="280">
        <v>1.3</v>
      </c>
      <c r="D32" s="502"/>
      <c r="E32" s="52"/>
      <c r="F32" s="52"/>
      <c r="G32" s="52"/>
    </row>
    <row r="33" spans="1:7" ht="26.25">
      <c r="A33" s="63" t="s">
        <v>952</v>
      </c>
      <c r="B33" s="622" t="s">
        <v>953</v>
      </c>
      <c r="C33" s="280">
        <v>0</v>
      </c>
      <c r="D33" s="502"/>
      <c r="E33" s="52"/>
      <c r="F33" s="52"/>
      <c r="G33" s="52"/>
    </row>
    <row r="34" spans="1:7">
      <c r="A34" s="63" t="s">
        <v>954</v>
      </c>
      <c r="B34" s="622" t="s">
        <v>955</v>
      </c>
      <c r="C34" s="280">
        <v>0</v>
      </c>
      <c r="D34" s="502"/>
      <c r="E34" s="52"/>
      <c r="F34" s="52"/>
      <c r="G34" s="52"/>
    </row>
    <row r="35" spans="1:7" ht="26.25">
      <c r="A35" s="63" t="s">
        <v>956</v>
      </c>
      <c r="B35" s="623" t="s">
        <v>957</v>
      </c>
      <c r="C35" s="280">
        <v>0</v>
      </c>
      <c r="D35" s="502"/>
      <c r="E35" s="52"/>
      <c r="F35" s="52"/>
      <c r="G35" s="52"/>
    </row>
    <row r="36" spans="1:7" ht="26.25">
      <c r="A36" s="63" t="s">
        <v>958</v>
      </c>
      <c r="B36" s="622" t="s">
        <v>959</v>
      </c>
      <c r="C36" s="280">
        <v>0</v>
      </c>
      <c r="D36" s="502"/>
      <c r="E36" s="52"/>
      <c r="F36" s="52"/>
      <c r="G36" s="52"/>
    </row>
    <row r="37" spans="1:7">
      <c r="A37" s="63" t="s">
        <v>960</v>
      </c>
      <c r="B37" s="622" t="s">
        <v>961</v>
      </c>
      <c r="C37" s="280">
        <v>0</v>
      </c>
      <c r="D37" s="502"/>
      <c r="E37" s="52"/>
      <c r="F37" s="52"/>
      <c r="G37" s="52"/>
    </row>
    <row r="38" spans="1:7" ht="26.25">
      <c r="A38" s="63" t="s">
        <v>962</v>
      </c>
      <c r="B38" s="622" t="s">
        <v>963</v>
      </c>
      <c r="C38" s="280">
        <v>59.16</v>
      </c>
      <c r="D38" s="502"/>
      <c r="E38" s="52"/>
      <c r="F38" s="52"/>
      <c r="G38" s="52"/>
    </row>
    <row r="39" spans="1:7">
      <c r="A39" s="63" t="s">
        <v>964</v>
      </c>
      <c r="B39" s="622" t="s">
        <v>965</v>
      </c>
      <c r="C39" s="227">
        <f>SUM(C40:C47)</f>
        <v>1.35</v>
      </c>
      <c r="D39" s="502"/>
      <c r="E39" s="52"/>
      <c r="F39" s="52"/>
      <c r="G39" s="52"/>
    </row>
    <row r="40" spans="1:7">
      <c r="A40" s="63" t="s">
        <v>966</v>
      </c>
      <c r="B40" s="101" t="s">
        <v>967</v>
      </c>
      <c r="C40" s="280">
        <v>0</v>
      </c>
      <c r="D40" s="502"/>
      <c r="E40" s="52"/>
      <c r="F40" s="52"/>
      <c r="G40" s="52"/>
    </row>
    <row r="41" spans="1:7">
      <c r="A41" s="63" t="s">
        <v>968</v>
      </c>
      <c r="B41" s="101" t="s">
        <v>969</v>
      </c>
      <c r="C41" s="224">
        <v>0</v>
      </c>
      <c r="D41" s="502"/>
      <c r="E41" s="52"/>
      <c r="F41" s="52"/>
      <c r="G41" s="52"/>
    </row>
    <row r="42" spans="1:7">
      <c r="A42" s="63" t="s">
        <v>970</v>
      </c>
      <c r="B42" s="101" t="s">
        <v>971</v>
      </c>
      <c r="C42" s="224">
        <v>0</v>
      </c>
      <c r="D42" s="502"/>
      <c r="E42" s="52"/>
      <c r="F42" s="52"/>
      <c r="G42" s="52"/>
    </row>
    <row r="43" spans="1:7">
      <c r="A43" s="63" t="s">
        <v>972</v>
      </c>
      <c r="B43" s="101" t="s">
        <v>973</v>
      </c>
      <c r="C43" s="224">
        <v>0</v>
      </c>
      <c r="D43" s="502"/>
      <c r="E43" s="52"/>
      <c r="F43" s="52"/>
      <c r="G43" s="52"/>
    </row>
    <row r="44" spans="1:7">
      <c r="A44" s="63" t="s">
        <v>974</v>
      </c>
      <c r="B44" s="101" t="s">
        <v>975</v>
      </c>
      <c r="C44" s="224">
        <v>1.35</v>
      </c>
      <c r="D44" s="502"/>
      <c r="E44" s="52"/>
      <c r="F44" s="52"/>
      <c r="G44" s="52"/>
    </row>
    <row r="45" spans="1:7">
      <c r="A45" s="63" t="s">
        <v>976</v>
      </c>
      <c r="B45" s="101" t="s">
        <v>977</v>
      </c>
      <c r="C45" s="224">
        <v>0</v>
      </c>
      <c r="D45" s="502"/>
      <c r="E45" s="52"/>
      <c r="F45" s="52"/>
      <c r="G45" s="52"/>
    </row>
    <row r="46" spans="1:7">
      <c r="A46" s="63" t="s">
        <v>978</v>
      </c>
      <c r="B46" s="624" t="s">
        <v>979</v>
      </c>
      <c r="C46" s="224">
        <v>0</v>
      </c>
      <c r="D46" s="502"/>
      <c r="E46" s="52"/>
      <c r="F46" s="52"/>
      <c r="G46" s="52"/>
    </row>
    <row r="47" spans="1:7">
      <c r="A47" s="144" t="s">
        <v>980</v>
      </c>
      <c r="B47" s="625" t="s">
        <v>981</v>
      </c>
      <c r="C47" s="280">
        <v>0</v>
      </c>
      <c r="D47" s="502"/>
      <c r="E47" s="52"/>
      <c r="F47" s="52"/>
      <c r="G47" s="52"/>
    </row>
    <row r="48" spans="1:7" ht="25.5">
      <c r="A48" s="63" t="s">
        <v>982</v>
      </c>
      <c r="B48" s="622" t="s">
        <v>983</v>
      </c>
      <c r="C48" s="626">
        <v>3.5</v>
      </c>
      <c r="D48" s="610" t="s">
        <v>984</v>
      </c>
      <c r="E48" s="52"/>
      <c r="F48" s="52"/>
      <c r="G48" s="52"/>
    </row>
    <row r="49" spans="1:7" ht="26.25">
      <c r="A49" s="63" t="s">
        <v>985</v>
      </c>
      <c r="B49" s="622" t="s">
        <v>986</v>
      </c>
      <c r="C49" s="627">
        <v>0.41</v>
      </c>
      <c r="D49" s="610" t="s">
        <v>987</v>
      </c>
      <c r="E49" s="52"/>
      <c r="F49" s="52"/>
      <c r="G49" s="52"/>
    </row>
    <row r="50" spans="1:7">
      <c r="A50" s="63" t="s">
        <v>988</v>
      </c>
      <c r="B50" s="622" t="s">
        <v>989</v>
      </c>
      <c r="C50" s="628">
        <v>0</v>
      </c>
      <c r="D50" s="610"/>
      <c r="E50" s="52"/>
      <c r="F50" s="52"/>
      <c r="G50" s="52"/>
    </row>
    <row r="51" spans="1:7" ht="15.75" thickBot="1">
      <c r="A51" s="107" t="s">
        <v>990</v>
      </c>
      <c r="B51" s="629" t="s">
        <v>991</v>
      </c>
      <c r="C51" s="630">
        <v>10.23</v>
      </c>
      <c r="D51" s="506"/>
      <c r="E51" s="52"/>
      <c r="F51" s="52"/>
      <c r="G51" s="52"/>
    </row>
    <row r="52" spans="1:7" ht="39.75" thickBot="1">
      <c r="A52" s="631" t="s">
        <v>992</v>
      </c>
      <c r="B52" s="632" t="s">
        <v>993</v>
      </c>
      <c r="C52" s="633">
        <v>567.27</v>
      </c>
      <c r="D52" s="502"/>
      <c r="E52" s="52"/>
      <c r="F52" s="52"/>
      <c r="G52" s="52"/>
    </row>
    <row r="53" spans="1:7" ht="15.75" thickBot="1">
      <c r="A53" s="615" t="s">
        <v>994</v>
      </c>
      <c r="B53" s="616" t="s">
        <v>995</v>
      </c>
      <c r="C53" s="617">
        <f>SUM(C54,C114,C186,C198,C204,C216,C228,C232,C244,C261,C271,C283)</f>
        <v>1515.0499999999997</v>
      </c>
      <c r="D53" s="634"/>
      <c r="E53" s="635"/>
      <c r="F53" s="636"/>
      <c r="G53" s="636"/>
    </row>
    <row r="54" spans="1:7">
      <c r="A54" s="247" t="s">
        <v>496</v>
      </c>
      <c r="B54" s="278" t="s">
        <v>996</v>
      </c>
      <c r="C54" s="249">
        <f>SUM(C55:C65)</f>
        <v>415.00999999999993</v>
      </c>
      <c r="D54" s="637"/>
      <c r="E54" s="635"/>
      <c r="F54" s="636"/>
      <c r="G54" s="636"/>
    </row>
    <row r="55" spans="1:7">
      <c r="A55" s="216" t="s">
        <v>997</v>
      </c>
      <c r="B55" s="94" t="s">
        <v>998</v>
      </c>
      <c r="C55" s="638">
        <f t="shared" ref="C55:C65" si="0">SUM(C67,C79,C91,C103)</f>
        <v>20.56</v>
      </c>
      <c r="D55" s="502" t="s">
        <v>999</v>
      </c>
      <c r="E55" s="606"/>
      <c r="F55" s="607"/>
      <c r="G55" s="607"/>
    </row>
    <row r="56" spans="1:7">
      <c r="A56" s="216" t="s">
        <v>1000</v>
      </c>
      <c r="B56" s="94" t="s">
        <v>920</v>
      </c>
      <c r="C56" s="638">
        <f t="shared" si="0"/>
        <v>32.47</v>
      </c>
      <c r="D56" s="502" t="s">
        <v>1001</v>
      </c>
      <c r="E56" s="606"/>
      <c r="F56" s="607"/>
      <c r="G56" s="607"/>
    </row>
    <row r="57" spans="1:7">
      <c r="A57" s="216" t="s">
        <v>1002</v>
      </c>
      <c r="B57" s="94" t="s">
        <v>1003</v>
      </c>
      <c r="C57" s="638">
        <f t="shared" si="0"/>
        <v>41.05</v>
      </c>
      <c r="D57" s="502" t="s">
        <v>1004</v>
      </c>
      <c r="E57" s="606"/>
      <c r="F57" s="607"/>
      <c r="G57" s="607"/>
    </row>
    <row r="58" spans="1:7">
      <c r="A58" s="216" t="s">
        <v>1005</v>
      </c>
      <c r="B58" s="94" t="s">
        <v>924</v>
      </c>
      <c r="C58" s="638">
        <f t="shared" si="0"/>
        <v>72.52</v>
      </c>
      <c r="D58" s="502" t="s">
        <v>1006</v>
      </c>
      <c r="E58" s="606"/>
      <c r="F58" s="607"/>
      <c r="G58" s="607"/>
    </row>
    <row r="59" spans="1:7">
      <c r="A59" s="216" t="s">
        <v>1007</v>
      </c>
      <c r="B59" s="94" t="s">
        <v>926</v>
      </c>
      <c r="C59" s="638">
        <f t="shared" si="0"/>
        <v>117.03</v>
      </c>
      <c r="D59" s="502" t="s">
        <v>1008</v>
      </c>
      <c r="E59" s="606"/>
      <c r="F59" s="607"/>
      <c r="G59" s="607"/>
    </row>
    <row r="60" spans="1:7">
      <c r="A60" s="216" t="s">
        <v>1009</v>
      </c>
      <c r="B60" s="94" t="s">
        <v>928</v>
      </c>
      <c r="C60" s="638">
        <f t="shared" si="0"/>
        <v>23.34</v>
      </c>
      <c r="D60" s="502" t="s">
        <v>1010</v>
      </c>
      <c r="E60" s="606"/>
      <c r="F60" s="607"/>
      <c r="G60" s="607"/>
    </row>
    <row r="61" spans="1:7">
      <c r="A61" s="216" t="s">
        <v>1011</v>
      </c>
      <c r="B61" s="94" t="s">
        <v>930</v>
      </c>
      <c r="C61" s="638">
        <f t="shared" si="0"/>
        <v>0</v>
      </c>
      <c r="D61" s="502" t="s">
        <v>1012</v>
      </c>
      <c r="E61" s="606"/>
      <c r="F61" s="607"/>
      <c r="G61" s="607"/>
    </row>
    <row r="62" spans="1:7" ht="25.5">
      <c r="A62" s="216" t="s">
        <v>1013</v>
      </c>
      <c r="B62" s="94" t="s">
        <v>932</v>
      </c>
      <c r="C62" s="638">
        <f t="shared" si="0"/>
        <v>6.52</v>
      </c>
      <c r="D62" s="502" t="s">
        <v>1014</v>
      </c>
      <c r="E62" s="606"/>
      <c r="F62" s="607"/>
      <c r="G62" s="607"/>
    </row>
    <row r="63" spans="1:7" ht="25.5">
      <c r="A63" s="216" t="s">
        <v>1015</v>
      </c>
      <c r="B63" s="94" t="s">
        <v>934</v>
      </c>
      <c r="C63" s="638">
        <f t="shared" si="0"/>
        <v>0</v>
      </c>
      <c r="D63" s="502" t="s">
        <v>1016</v>
      </c>
      <c r="E63" s="606"/>
      <c r="F63" s="607"/>
      <c r="G63" s="607"/>
    </row>
    <row r="64" spans="1:7">
      <c r="A64" s="216" t="s">
        <v>1017</v>
      </c>
      <c r="B64" s="94" t="s">
        <v>1018</v>
      </c>
      <c r="C64" s="638">
        <f t="shared" si="0"/>
        <v>98.93</v>
      </c>
      <c r="D64" s="502" t="s">
        <v>1019</v>
      </c>
      <c r="E64" s="606"/>
      <c r="F64" s="607"/>
      <c r="G64" s="607"/>
    </row>
    <row r="65" spans="1:7">
      <c r="A65" s="216" t="s">
        <v>1020</v>
      </c>
      <c r="B65" s="94" t="s">
        <v>1021</v>
      </c>
      <c r="C65" s="638">
        <f t="shared" si="0"/>
        <v>2.59</v>
      </c>
      <c r="D65" s="502" t="s">
        <v>1022</v>
      </c>
      <c r="E65" s="606"/>
      <c r="F65" s="607"/>
      <c r="G65" s="607"/>
    </row>
    <row r="66" spans="1:7">
      <c r="A66" s="216">
        <v>1</v>
      </c>
      <c r="B66" s="608" t="s">
        <v>1023</v>
      </c>
      <c r="C66" s="639">
        <f>SUM(C67:C77)</f>
        <v>217.01999999999998</v>
      </c>
      <c r="D66" s="502"/>
      <c r="E66" s="606"/>
      <c r="F66" s="607"/>
      <c r="G66" s="607"/>
    </row>
    <row r="67" spans="1:7">
      <c r="A67" s="63" t="s">
        <v>287</v>
      </c>
      <c r="B67" s="94" t="s">
        <v>967</v>
      </c>
      <c r="C67" s="640">
        <v>19.16</v>
      </c>
      <c r="D67" s="97"/>
      <c r="E67" s="74"/>
      <c r="F67" s="127"/>
      <c r="G67" s="127"/>
    </row>
    <row r="68" spans="1:7">
      <c r="A68" s="63" t="s">
        <v>297</v>
      </c>
      <c r="B68" s="94" t="s">
        <v>1024</v>
      </c>
      <c r="C68" s="640">
        <v>19.79</v>
      </c>
      <c r="D68" s="502"/>
      <c r="E68" s="641"/>
      <c r="F68" s="641"/>
      <c r="G68" s="641"/>
    </row>
    <row r="69" spans="1:7">
      <c r="A69" s="63" t="s">
        <v>299</v>
      </c>
      <c r="B69" s="94" t="s">
        <v>1025</v>
      </c>
      <c r="C69" s="640">
        <v>31.91</v>
      </c>
      <c r="D69" s="502"/>
      <c r="E69" s="641"/>
      <c r="F69" s="641"/>
      <c r="G69" s="641"/>
    </row>
    <row r="70" spans="1:7">
      <c r="A70" s="63" t="s">
        <v>17</v>
      </c>
      <c r="B70" s="94" t="s">
        <v>1026</v>
      </c>
      <c r="C70" s="640">
        <v>44.59</v>
      </c>
      <c r="D70" s="502"/>
      <c r="E70" s="641"/>
      <c r="F70" s="641"/>
      <c r="G70" s="641"/>
    </row>
    <row r="71" spans="1:7">
      <c r="A71" s="63" t="s">
        <v>19</v>
      </c>
      <c r="B71" s="94" t="s">
        <v>1027</v>
      </c>
      <c r="C71" s="640">
        <v>54.96</v>
      </c>
      <c r="D71" s="502"/>
      <c r="E71" s="641"/>
      <c r="F71" s="641"/>
      <c r="G71" s="641"/>
    </row>
    <row r="72" spans="1:7">
      <c r="A72" s="63" t="s">
        <v>21</v>
      </c>
      <c r="B72" s="94" t="s">
        <v>977</v>
      </c>
      <c r="C72" s="640">
        <v>1.1399999999999999</v>
      </c>
      <c r="D72" s="502"/>
      <c r="E72" s="641"/>
      <c r="F72" s="641"/>
      <c r="G72" s="641"/>
    </row>
    <row r="73" spans="1:7">
      <c r="A73" s="63" t="s">
        <v>749</v>
      </c>
      <c r="B73" s="94" t="s">
        <v>1028</v>
      </c>
      <c r="C73" s="640">
        <v>0</v>
      </c>
      <c r="D73" s="502"/>
      <c r="E73" s="641"/>
      <c r="F73" s="641"/>
      <c r="G73" s="641"/>
    </row>
    <row r="74" spans="1:7">
      <c r="A74" s="63" t="s">
        <v>758</v>
      </c>
      <c r="B74" s="94" t="s">
        <v>979</v>
      </c>
      <c r="C74" s="640">
        <v>0.38</v>
      </c>
      <c r="D74" s="502"/>
      <c r="E74" s="641"/>
      <c r="F74" s="641"/>
      <c r="G74" s="641"/>
    </row>
    <row r="75" spans="1:7">
      <c r="A75" s="63" t="s">
        <v>772</v>
      </c>
      <c r="B75" s="94" t="s">
        <v>1029</v>
      </c>
      <c r="C75" s="640">
        <v>0</v>
      </c>
      <c r="D75" s="502"/>
      <c r="E75" s="641"/>
      <c r="F75" s="641"/>
      <c r="G75" s="641"/>
    </row>
    <row r="76" spans="1:7">
      <c r="A76" s="63" t="s">
        <v>774</v>
      </c>
      <c r="B76" s="94" t="s">
        <v>1030</v>
      </c>
      <c r="C76" s="640">
        <v>42.5</v>
      </c>
      <c r="D76" s="502" t="s">
        <v>1031</v>
      </c>
      <c r="E76" s="641"/>
      <c r="F76" s="641"/>
      <c r="G76" s="641"/>
    </row>
    <row r="77" spans="1:7">
      <c r="A77" s="63" t="s">
        <v>826</v>
      </c>
      <c r="B77" s="94" t="s">
        <v>1032</v>
      </c>
      <c r="C77" s="640">
        <v>2.59</v>
      </c>
      <c r="D77" s="502" t="s">
        <v>1033</v>
      </c>
      <c r="E77" s="641"/>
      <c r="F77" s="641"/>
      <c r="G77" s="641"/>
    </row>
    <row r="78" spans="1:7">
      <c r="A78" s="216">
        <v>2</v>
      </c>
      <c r="B78" s="608" t="s">
        <v>1034</v>
      </c>
      <c r="C78" s="639">
        <f>SUM(C79:C89)</f>
        <v>108.53999999999999</v>
      </c>
      <c r="D78" s="502"/>
      <c r="E78" s="606"/>
      <c r="F78" s="607"/>
      <c r="G78" s="607"/>
    </row>
    <row r="79" spans="1:7">
      <c r="A79" s="63" t="s">
        <v>302</v>
      </c>
      <c r="B79" s="94" t="s">
        <v>967</v>
      </c>
      <c r="C79" s="640">
        <v>1.4</v>
      </c>
      <c r="D79" s="502"/>
      <c r="E79" s="641"/>
      <c r="F79" s="641"/>
      <c r="G79" s="641"/>
    </row>
    <row r="80" spans="1:7">
      <c r="A80" s="63" t="s">
        <v>356</v>
      </c>
      <c r="B80" s="94" t="s">
        <v>1024</v>
      </c>
      <c r="C80" s="640">
        <v>1.44</v>
      </c>
      <c r="D80" s="502"/>
      <c r="E80" s="641"/>
      <c r="F80" s="641"/>
      <c r="G80" s="641"/>
    </row>
    <row r="81" spans="1:7">
      <c r="A81" s="63" t="s">
        <v>358</v>
      </c>
      <c r="B81" s="94" t="s">
        <v>1025</v>
      </c>
      <c r="C81" s="640">
        <v>9.14</v>
      </c>
      <c r="D81" s="502"/>
      <c r="E81" s="641"/>
      <c r="F81" s="641"/>
      <c r="G81" s="641"/>
    </row>
    <row r="82" spans="1:7">
      <c r="A82" s="63" t="s">
        <v>360</v>
      </c>
      <c r="B82" s="94" t="s">
        <v>1026</v>
      </c>
      <c r="C82" s="640">
        <v>24.72</v>
      </c>
      <c r="D82" s="502"/>
      <c r="E82" s="641"/>
      <c r="F82" s="641"/>
      <c r="G82" s="641"/>
    </row>
    <row r="83" spans="1:7">
      <c r="A83" s="63" t="s">
        <v>362</v>
      </c>
      <c r="B83" s="94" t="s">
        <v>1027</v>
      </c>
      <c r="C83" s="640">
        <v>39.17</v>
      </c>
      <c r="D83" s="502"/>
      <c r="E83" s="641"/>
      <c r="F83" s="641"/>
      <c r="G83" s="641"/>
    </row>
    <row r="84" spans="1:7">
      <c r="A84" s="63" t="s">
        <v>843</v>
      </c>
      <c r="B84" s="94" t="s">
        <v>977</v>
      </c>
      <c r="C84" s="640">
        <v>4.5999999999999996</v>
      </c>
      <c r="D84" s="502"/>
      <c r="E84" s="641"/>
      <c r="F84" s="641"/>
      <c r="G84" s="641"/>
    </row>
    <row r="85" spans="1:7">
      <c r="A85" s="63" t="s">
        <v>845</v>
      </c>
      <c r="B85" s="94" t="s">
        <v>1028</v>
      </c>
      <c r="C85" s="640">
        <v>0</v>
      </c>
      <c r="D85" s="502"/>
      <c r="E85" s="641"/>
      <c r="F85" s="641"/>
      <c r="G85" s="641"/>
    </row>
    <row r="86" spans="1:7">
      <c r="A86" s="63" t="s">
        <v>847</v>
      </c>
      <c r="B86" s="94" t="s">
        <v>979</v>
      </c>
      <c r="C86" s="640">
        <v>6.14</v>
      </c>
      <c r="D86" s="502"/>
      <c r="E86" s="641"/>
      <c r="F86" s="641"/>
      <c r="G86" s="641"/>
    </row>
    <row r="87" spans="1:7">
      <c r="A87" s="63" t="s">
        <v>849</v>
      </c>
      <c r="B87" s="94" t="s">
        <v>1029</v>
      </c>
      <c r="C87" s="640">
        <v>0</v>
      </c>
      <c r="D87" s="502"/>
      <c r="E87" s="641"/>
      <c r="F87" s="641"/>
      <c r="G87" s="641"/>
    </row>
    <row r="88" spans="1:7">
      <c r="A88" s="63" t="s">
        <v>851</v>
      </c>
      <c r="B88" s="94" t="s">
        <v>1030</v>
      </c>
      <c r="C88" s="640">
        <v>21.93</v>
      </c>
      <c r="D88" s="502" t="s">
        <v>1035</v>
      </c>
      <c r="E88" s="641"/>
      <c r="F88" s="641"/>
      <c r="G88" s="641"/>
    </row>
    <row r="89" spans="1:7">
      <c r="A89" s="63" t="s">
        <v>853</v>
      </c>
      <c r="B89" s="94" t="s">
        <v>1032</v>
      </c>
      <c r="C89" s="640">
        <v>0</v>
      </c>
      <c r="D89" s="502" t="s">
        <v>1036</v>
      </c>
      <c r="E89" s="641"/>
      <c r="F89" s="641"/>
      <c r="G89" s="641"/>
    </row>
    <row r="90" spans="1:7">
      <c r="A90" s="216">
        <v>3</v>
      </c>
      <c r="B90" s="608" t="s">
        <v>1037</v>
      </c>
      <c r="C90" s="639">
        <f>SUM(C91:C101)</f>
        <v>89.449999999999989</v>
      </c>
      <c r="D90" s="502"/>
      <c r="E90" s="606"/>
      <c r="F90" s="607"/>
      <c r="G90" s="607"/>
    </row>
    <row r="91" spans="1:7">
      <c r="A91" s="63" t="s">
        <v>167</v>
      </c>
      <c r="B91" s="94" t="s">
        <v>967</v>
      </c>
      <c r="C91" s="640">
        <v>0</v>
      </c>
      <c r="D91" s="502"/>
      <c r="E91" s="641"/>
      <c r="F91" s="641"/>
      <c r="G91" s="641"/>
    </row>
    <row r="92" spans="1:7">
      <c r="A92" s="63" t="s">
        <v>331</v>
      </c>
      <c r="B92" s="94" t="s">
        <v>1024</v>
      </c>
      <c r="C92" s="640">
        <v>11.24</v>
      </c>
      <c r="D92" s="502"/>
      <c r="E92" s="641"/>
      <c r="F92" s="641"/>
      <c r="G92" s="641"/>
    </row>
    <row r="93" spans="1:7">
      <c r="A93" s="63" t="s">
        <v>333</v>
      </c>
      <c r="B93" s="94" t="s">
        <v>1025</v>
      </c>
      <c r="C93" s="640">
        <v>0</v>
      </c>
      <c r="D93" s="502"/>
      <c r="E93" s="641"/>
      <c r="F93" s="641"/>
      <c r="G93" s="641"/>
    </row>
    <row r="94" spans="1:7">
      <c r="A94" s="63" t="s">
        <v>439</v>
      </c>
      <c r="B94" s="94" t="s">
        <v>1026</v>
      </c>
      <c r="C94" s="640">
        <v>3.21</v>
      </c>
      <c r="D94" s="502"/>
      <c r="E94" s="641"/>
      <c r="F94" s="641"/>
      <c r="G94" s="641"/>
    </row>
    <row r="95" spans="1:7">
      <c r="A95" s="63" t="s">
        <v>1038</v>
      </c>
      <c r="B95" s="94" t="s">
        <v>1027</v>
      </c>
      <c r="C95" s="640">
        <v>22.9</v>
      </c>
      <c r="D95" s="502"/>
      <c r="E95" s="641"/>
      <c r="F95" s="641"/>
      <c r="G95" s="641"/>
    </row>
    <row r="96" spans="1:7">
      <c r="A96" s="63" t="s">
        <v>1039</v>
      </c>
      <c r="B96" s="94" t="s">
        <v>977</v>
      </c>
      <c r="C96" s="640">
        <v>17.600000000000001</v>
      </c>
      <c r="D96" s="502"/>
      <c r="E96" s="641"/>
      <c r="F96" s="641"/>
      <c r="G96" s="641"/>
    </row>
    <row r="97" spans="1:7">
      <c r="A97" s="63" t="s">
        <v>1040</v>
      </c>
      <c r="B97" s="94" t="s">
        <v>1028</v>
      </c>
      <c r="C97" s="640">
        <v>0</v>
      </c>
      <c r="D97" s="502"/>
      <c r="E97" s="641"/>
      <c r="F97" s="641"/>
      <c r="G97" s="641"/>
    </row>
    <row r="98" spans="1:7">
      <c r="A98" s="63" t="s">
        <v>1041</v>
      </c>
      <c r="B98" s="94" t="s">
        <v>979</v>
      </c>
      <c r="C98" s="640">
        <v>0</v>
      </c>
      <c r="D98" s="502"/>
      <c r="E98" s="641"/>
      <c r="F98" s="641"/>
      <c r="G98" s="641"/>
    </row>
    <row r="99" spans="1:7">
      <c r="A99" s="63" t="s">
        <v>1042</v>
      </c>
      <c r="B99" s="94" t="s">
        <v>1029</v>
      </c>
      <c r="C99" s="640">
        <v>0</v>
      </c>
      <c r="D99" s="502"/>
      <c r="E99" s="641"/>
      <c r="F99" s="641"/>
      <c r="G99" s="641"/>
    </row>
    <row r="100" spans="1:7">
      <c r="A100" s="63" t="s">
        <v>1043</v>
      </c>
      <c r="B100" s="94" t="s">
        <v>1030</v>
      </c>
      <c r="C100" s="640">
        <v>34.5</v>
      </c>
      <c r="D100" s="502" t="s">
        <v>1044</v>
      </c>
      <c r="E100" s="641"/>
      <c r="F100" s="641"/>
      <c r="G100" s="641"/>
    </row>
    <row r="101" spans="1:7">
      <c r="A101" s="63" t="s">
        <v>1045</v>
      </c>
      <c r="B101" s="94" t="s">
        <v>1032</v>
      </c>
      <c r="C101" s="640">
        <v>0</v>
      </c>
      <c r="D101" s="502" t="s">
        <v>1046</v>
      </c>
      <c r="E101" s="641"/>
      <c r="F101" s="641"/>
      <c r="G101" s="641"/>
    </row>
    <row r="102" spans="1:7">
      <c r="A102" s="216">
        <v>4</v>
      </c>
      <c r="B102" s="608" t="s">
        <v>1047</v>
      </c>
      <c r="C102" s="639">
        <f>SUM(C103:C113)</f>
        <v>0</v>
      </c>
      <c r="D102" s="502"/>
      <c r="E102" s="52"/>
      <c r="F102" s="52"/>
      <c r="G102" s="52"/>
    </row>
    <row r="103" spans="1:7">
      <c r="A103" s="63" t="s">
        <v>173</v>
      </c>
      <c r="B103" s="94" t="s">
        <v>967</v>
      </c>
      <c r="C103" s="640">
        <v>0</v>
      </c>
      <c r="D103" s="502"/>
      <c r="E103" s="641"/>
      <c r="F103" s="641"/>
      <c r="G103" s="641"/>
    </row>
    <row r="104" spans="1:7">
      <c r="A104" s="63" t="s">
        <v>180</v>
      </c>
      <c r="B104" s="94" t="s">
        <v>1024</v>
      </c>
      <c r="C104" s="640">
        <v>0</v>
      </c>
      <c r="D104" s="502"/>
      <c r="E104" s="641"/>
      <c r="F104" s="641"/>
      <c r="G104" s="641"/>
    </row>
    <row r="105" spans="1:7">
      <c r="A105" s="63" t="s">
        <v>184</v>
      </c>
      <c r="B105" s="94" t="s">
        <v>1025</v>
      </c>
      <c r="C105" s="640">
        <v>0</v>
      </c>
      <c r="D105" s="502"/>
      <c r="E105" s="641"/>
      <c r="F105" s="641"/>
      <c r="G105" s="641"/>
    </row>
    <row r="106" spans="1:7">
      <c r="A106" s="63" t="s">
        <v>404</v>
      </c>
      <c r="B106" s="94" t="s">
        <v>1026</v>
      </c>
      <c r="C106" s="640">
        <v>0</v>
      </c>
      <c r="D106" s="502"/>
      <c r="E106" s="641"/>
      <c r="F106" s="641"/>
      <c r="G106" s="641"/>
    </row>
    <row r="107" spans="1:7">
      <c r="A107" s="63" t="s">
        <v>406</v>
      </c>
      <c r="B107" s="94" t="s">
        <v>1027</v>
      </c>
      <c r="C107" s="640">
        <v>0</v>
      </c>
      <c r="D107" s="502"/>
      <c r="E107" s="641"/>
      <c r="F107" s="641"/>
      <c r="G107" s="641"/>
    </row>
    <row r="108" spans="1:7">
      <c r="A108" s="63" t="s">
        <v>1048</v>
      </c>
      <c r="B108" s="94" t="s">
        <v>977</v>
      </c>
      <c r="C108" s="640">
        <v>0</v>
      </c>
      <c r="D108" s="502"/>
      <c r="E108" s="641"/>
      <c r="F108" s="641"/>
      <c r="G108" s="641"/>
    </row>
    <row r="109" spans="1:7">
      <c r="A109" s="63" t="s">
        <v>1049</v>
      </c>
      <c r="B109" s="94" t="s">
        <v>1028</v>
      </c>
      <c r="C109" s="640">
        <v>0</v>
      </c>
      <c r="D109" s="502"/>
      <c r="E109" s="641"/>
      <c r="F109" s="641"/>
      <c r="G109" s="641"/>
    </row>
    <row r="110" spans="1:7">
      <c r="A110" s="63" t="s">
        <v>1050</v>
      </c>
      <c r="B110" s="94" t="s">
        <v>979</v>
      </c>
      <c r="C110" s="640">
        <v>0</v>
      </c>
      <c r="D110" s="502"/>
      <c r="E110" s="641"/>
      <c r="F110" s="641"/>
      <c r="G110" s="641"/>
    </row>
    <row r="111" spans="1:7">
      <c r="A111" s="80" t="s">
        <v>1051</v>
      </c>
      <c r="B111" s="94" t="s">
        <v>1029</v>
      </c>
      <c r="C111" s="640">
        <v>0</v>
      </c>
      <c r="D111" s="502"/>
      <c r="E111" s="641"/>
      <c r="F111" s="641"/>
      <c r="G111" s="641"/>
    </row>
    <row r="112" spans="1:7">
      <c r="A112" s="63" t="s">
        <v>1052</v>
      </c>
      <c r="B112" s="94" t="s">
        <v>1030</v>
      </c>
      <c r="C112" s="640">
        <v>0</v>
      </c>
      <c r="D112" s="502" t="s">
        <v>1053</v>
      </c>
      <c r="E112" s="641"/>
      <c r="F112" s="641"/>
      <c r="G112" s="641"/>
    </row>
    <row r="113" spans="1:7" ht="15.75" thickBot="1">
      <c r="A113" s="107" t="s">
        <v>1054</v>
      </c>
      <c r="B113" s="94" t="s">
        <v>1032</v>
      </c>
      <c r="C113" s="642">
        <v>0</v>
      </c>
      <c r="D113" s="506" t="s">
        <v>1055</v>
      </c>
      <c r="E113" s="641"/>
      <c r="F113" s="641"/>
      <c r="G113" s="641"/>
    </row>
    <row r="114" spans="1:7">
      <c r="A114" s="247" t="s">
        <v>498</v>
      </c>
      <c r="B114" s="278" t="s">
        <v>1056</v>
      </c>
      <c r="C114" s="249">
        <f>SUM(C115:C125)</f>
        <v>554.1099999999999</v>
      </c>
      <c r="D114" s="621"/>
      <c r="E114" s="606"/>
      <c r="F114" s="607"/>
      <c r="G114" s="607"/>
    </row>
    <row r="115" spans="1:7">
      <c r="A115" s="216" t="s">
        <v>1057</v>
      </c>
      <c r="B115" s="94" t="s">
        <v>918</v>
      </c>
      <c r="C115" s="638">
        <f t="shared" ref="C115:C125" si="1">SUM(C127,C139,C151,C163,C175)</f>
        <v>45.860000000000007</v>
      </c>
      <c r="D115" s="502" t="s">
        <v>1058</v>
      </c>
      <c r="E115" s="606"/>
      <c r="F115" s="607"/>
      <c r="G115" s="607"/>
    </row>
    <row r="116" spans="1:7">
      <c r="A116" s="216" t="s">
        <v>1059</v>
      </c>
      <c r="B116" s="94" t="s">
        <v>920</v>
      </c>
      <c r="C116" s="638">
        <f t="shared" si="1"/>
        <v>12.919999999999998</v>
      </c>
      <c r="D116" s="502" t="s">
        <v>1060</v>
      </c>
      <c r="E116" s="606"/>
      <c r="F116" s="607"/>
      <c r="G116" s="607"/>
    </row>
    <row r="117" spans="1:7">
      <c r="A117" s="216" t="s">
        <v>1061</v>
      </c>
      <c r="B117" s="94" t="s">
        <v>1003</v>
      </c>
      <c r="C117" s="638">
        <f t="shared" si="1"/>
        <v>82.399999999999991</v>
      </c>
      <c r="D117" s="502" t="s">
        <v>1062</v>
      </c>
      <c r="E117" s="606"/>
      <c r="F117" s="607"/>
      <c r="G117" s="607"/>
    </row>
    <row r="118" spans="1:7">
      <c r="A118" s="216" t="s">
        <v>1063</v>
      </c>
      <c r="B118" s="94" t="s">
        <v>924</v>
      </c>
      <c r="C118" s="638">
        <f t="shared" si="1"/>
        <v>45.61</v>
      </c>
      <c r="D118" s="502" t="s">
        <v>1064</v>
      </c>
      <c r="E118" s="606"/>
      <c r="F118" s="607"/>
      <c r="G118" s="607"/>
    </row>
    <row r="119" spans="1:7">
      <c r="A119" s="216" t="s">
        <v>1065</v>
      </c>
      <c r="B119" s="94" t="s">
        <v>926</v>
      </c>
      <c r="C119" s="638">
        <f t="shared" si="1"/>
        <v>117.7</v>
      </c>
      <c r="D119" s="502" t="s">
        <v>1066</v>
      </c>
      <c r="E119" s="606"/>
      <c r="F119" s="607"/>
      <c r="G119" s="607"/>
    </row>
    <row r="120" spans="1:7">
      <c r="A120" s="216" t="s">
        <v>1067</v>
      </c>
      <c r="B120" s="94" t="s">
        <v>928</v>
      </c>
      <c r="C120" s="638">
        <f t="shared" si="1"/>
        <v>35.549999999999997</v>
      </c>
      <c r="D120" s="502" t="s">
        <v>1068</v>
      </c>
      <c r="E120" s="606"/>
      <c r="F120" s="607"/>
      <c r="G120" s="607"/>
    </row>
    <row r="121" spans="1:7">
      <c r="A121" s="216" t="s">
        <v>1069</v>
      </c>
      <c r="B121" s="94" t="s">
        <v>930</v>
      </c>
      <c r="C121" s="638">
        <f t="shared" si="1"/>
        <v>8.77</v>
      </c>
      <c r="D121" s="502" t="s">
        <v>1070</v>
      </c>
      <c r="E121" s="606"/>
      <c r="F121" s="607"/>
      <c r="G121" s="607"/>
    </row>
    <row r="122" spans="1:7" ht="25.5">
      <c r="A122" s="216" t="s">
        <v>1071</v>
      </c>
      <c r="B122" s="94" t="s">
        <v>932</v>
      </c>
      <c r="C122" s="638">
        <f t="shared" si="1"/>
        <v>30.84</v>
      </c>
      <c r="D122" s="502" t="s">
        <v>1072</v>
      </c>
      <c r="E122" s="606"/>
      <c r="F122" s="607"/>
      <c r="G122" s="607"/>
    </row>
    <row r="123" spans="1:7" ht="25.5">
      <c r="A123" s="216" t="s">
        <v>1073</v>
      </c>
      <c r="B123" s="94" t="s">
        <v>934</v>
      </c>
      <c r="C123" s="638">
        <f t="shared" si="1"/>
        <v>5.6099999999999994</v>
      </c>
      <c r="D123" s="502" t="s">
        <v>1074</v>
      </c>
      <c r="E123" s="606"/>
      <c r="F123" s="607"/>
      <c r="G123" s="607"/>
    </row>
    <row r="124" spans="1:7">
      <c r="A124" s="216" t="s">
        <v>1075</v>
      </c>
      <c r="B124" s="94" t="s">
        <v>1018</v>
      </c>
      <c r="C124" s="638">
        <f t="shared" si="1"/>
        <v>65.789999999999992</v>
      </c>
      <c r="D124" s="502" t="s">
        <v>1076</v>
      </c>
      <c r="E124" s="606"/>
      <c r="F124" s="607"/>
      <c r="G124" s="607"/>
    </row>
    <row r="125" spans="1:7">
      <c r="A125" s="216" t="s">
        <v>1077</v>
      </c>
      <c r="B125" s="94" t="s">
        <v>1021</v>
      </c>
      <c r="C125" s="638">
        <f t="shared" si="1"/>
        <v>103.06</v>
      </c>
      <c r="D125" s="502" t="s">
        <v>1078</v>
      </c>
      <c r="E125" s="606"/>
      <c r="F125" s="607"/>
      <c r="G125" s="607"/>
    </row>
    <row r="126" spans="1:7">
      <c r="A126" s="216">
        <v>1</v>
      </c>
      <c r="B126" s="608" t="s">
        <v>1079</v>
      </c>
      <c r="C126" s="217">
        <f>SUM(C127:C137)</f>
        <v>418.64</v>
      </c>
      <c r="D126" s="502"/>
      <c r="E126" s="606"/>
      <c r="F126" s="607"/>
      <c r="G126" s="607"/>
    </row>
    <row r="127" spans="1:7">
      <c r="A127" s="63" t="s">
        <v>287</v>
      </c>
      <c r="B127" s="94" t="s">
        <v>967</v>
      </c>
      <c r="C127" s="643">
        <v>34.950000000000003</v>
      </c>
      <c r="D127" s="502"/>
      <c r="E127" s="641"/>
      <c r="F127" s="641"/>
      <c r="G127" s="641"/>
    </row>
    <row r="128" spans="1:7">
      <c r="A128" s="63" t="s">
        <v>297</v>
      </c>
      <c r="B128" s="94" t="s">
        <v>1024</v>
      </c>
      <c r="C128" s="643">
        <v>9.85</v>
      </c>
      <c r="D128" s="502"/>
      <c r="E128" s="641"/>
      <c r="F128" s="641"/>
      <c r="G128" s="641"/>
    </row>
    <row r="129" spans="1:7">
      <c r="A129" s="63" t="s">
        <v>299</v>
      </c>
      <c r="B129" s="94" t="s">
        <v>1025</v>
      </c>
      <c r="C129" s="643">
        <v>62.9</v>
      </c>
      <c r="D129" s="502"/>
      <c r="E129" s="641"/>
      <c r="F129" s="641"/>
      <c r="G129" s="641"/>
    </row>
    <row r="130" spans="1:7">
      <c r="A130" s="63" t="s">
        <v>17</v>
      </c>
      <c r="B130" s="94" t="s">
        <v>1026</v>
      </c>
      <c r="C130" s="643">
        <v>34.83</v>
      </c>
      <c r="D130" s="502"/>
      <c r="E130" s="641"/>
      <c r="F130" s="641"/>
      <c r="G130" s="641"/>
    </row>
    <row r="131" spans="1:7">
      <c r="A131" s="63" t="s">
        <v>19</v>
      </c>
      <c r="B131" s="94" t="s">
        <v>1027</v>
      </c>
      <c r="C131" s="643">
        <v>89.74</v>
      </c>
      <c r="D131" s="502"/>
      <c r="E131" s="641"/>
      <c r="F131" s="641"/>
      <c r="G131" s="641"/>
    </row>
    <row r="132" spans="1:7">
      <c r="A132" s="63" t="s">
        <v>21</v>
      </c>
      <c r="B132" s="94" t="s">
        <v>977</v>
      </c>
      <c r="C132" s="643">
        <v>27.1</v>
      </c>
      <c r="D132" s="502"/>
      <c r="E132" s="641"/>
      <c r="F132" s="641"/>
      <c r="G132" s="641"/>
    </row>
    <row r="133" spans="1:7">
      <c r="A133" s="63" t="s">
        <v>749</v>
      </c>
      <c r="B133" s="94" t="s">
        <v>1028</v>
      </c>
      <c r="C133" s="643">
        <v>6.7</v>
      </c>
      <c r="D133" s="502"/>
      <c r="E133" s="641"/>
      <c r="F133" s="641"/>
      <c r="G133" s="641"/>
    </row>
    <row r="134" spans="1:7">
      <c r="A134" s="63" t="s">
        <v>758</v>
      </c>
      <c r="B134" s="94" t="s">
        <v>979</v>
      </c>
      <c r="C134" s="643">
        <v>23.5</v>
      </c>
      <c r="D134" s="502"/>
      <c r="E134" s="641"/>
      <c r="F134" s="641"/>
      <c r="G134" s="641"/>
    </row>
    <row r="135" spans="1:7">
      <c r="A135" s="63" t="s">
        <v>772</v>
      </c>
      <c r="B135" s="94" t="s">
        <v>1029</v>
      </c>
      <c r="C135" s="643">
        <v>4.3</v>
      </c>
      <c r="D135" s="502"/>
      <c r="E135" s="641"/>
      <c r="F135" s="641"/>
      <c r="G135" s="641"/>
    </row>
    <row r="136" spans="1:7">
      <c r="A136" s="63" t="s">
        <v>774</v>
      </c>
      <c r="B136" s="94" t="s">
        <v>1030</v>
      </c>
      <c r="C136" s="643">
        <v>50.26</v>
      </c>
      <c r="D136" s="502" t="s">
        <v>1080</v>
      </c>
      <c r="E136" s="641"/>
      <c r="F136" s="641"/>
      <c r="G136" s="641"/>
    </row>
    <row r="137" spans="1:7">
      <c r="A137" s="63" t="s">
        <v>826</v>
      </c>
      <c r="B137" s="94" t="s">
        <v>1032</v>
      </c>
      <c r="C137" s="643">
        <v>74.510000000000005</v>
      </c>
      <c r="D137" s="502" t="s">
        <v>1081</v>
      </c>
      <c r="E137" s="641"/>
      <c r="F137" s="641"/>
      <c r="G137" s="641"/>
    </row>
    <row r="138" spans="1:7">
      <c r="A138" s="216">
        <v>2</v>
      </c>
      <c r="B138" s="608" t="s">
        <v>1082</v>
      </c>
      <c r="C138" s="217">
        <f>SUM(C139:C149)</f>
        <v>129.31</v>
      </c>
      <c r="D138" s="502"/>
      <c r="E138" s="606"/>
      <c r="F138" s="607"/>
      <c r="G138" s="607"/>
    </row>
    <row r="139" spans="1:7">
      <c r="A139" s="63" t="s">
        <v>302</v>
      </c>
      <c r="B139" s="94" t="s">
        <v>967</v>
      </c>
      <c r="C139" s="643">
        <v>10.82</v>
      </c>
      <c r="D139" s="502"/>
      <c r="E139" s="641"/>
      <c r="F139" s="641"/>
      <c r="G139" s="641"/>
    </row>
    <row r="140" spans="1:7">
      <c r="A140" s="63" t="s">
        <v>356</v>
      </c>
      <c r="B140" s="94" t="s">
        <v>1024</v>
      </c>
      <c r="C140" s="643">
        <v>3.05</v>
      </c>
      <c r="D140" s="502"/>
      <c r="E140" s="641"/>
      <c r="F140" s="641"/>
      <c r="G140" s="641"/>
    </row>
    <row r="141" spans="1:7">
      <c r="A141" s="63" t="s">
        <v>358</v>
      </c>
      <c r="B141" s="94" t="s">
        <v>1025</v>
      </c>
      <c r="C141" s="643">
        <v>19.39</v>
      </c>
      <c r="D141" s="502"/>
      <c r="E141" s="641"/>
      <c r="F141" s="641"/>
      <c r="G141" s="641"/>
    </row>
    <row r="142" spans="1:7">
      <c r="A142" s="63" t="s">
        <v>360</v>
      </c>
      <c r="B142" s="94" t="s">
        <v>1026</v>
      </c>
      <c r="C142" s="643">
        <v>10.71</v>
      </c>
      <c r="D142" s="502"/>
      <c r="E142" s="641"/>
      <c r="F142" s="641"/>
      <c r="G142" s="641"/>
    </row>
    <row r="143" spans="1:7">
      <c r="A143" s="63" t="s">
        <v>362</v>
      </c>
      <c r="B143" s="94" t="s">
        <v>1027</v>
      </c>
      <c r="C143" s="643">
        <v>27.78</v>
      </c>
      <c r="D143" s="502"/>
      <c r="E143" s="641"/>
      <c r="F143" s="641"/>
      <c r="G143" s="641"/>
    </row>
    <row r="144" spans="1:7">
      <c r="A144" s="63" t="s">
        <v>843</v>
      </c>
      <c r="B144" s="94" t="s">
        <v>977</v>
      </c>
      <c r="C144" s="643">
        <v>8.4</v>
      </c>
      <c r="D144" s="502"/>
      <c r="E144" s="641"/>
      <c r="F144" s="641"/>
      <c r="G144" s="641"/>
    </row>
    <row r="145" spans="1:7">
      <c r="A145" s="63" t="s">
        <v>845</v>
      </c>
      <c r="B145" s="94" t="s">
        <v>1028</v>
      </c>
      <c r="C145" s="643">
        <v>2.0499999999999998</v>
      </c>
      <c r="D145" s="502"/>
      <c r="E145" s="641"/>
      <c r="F145" s="641"/>
      <c r="G145" s="641"/>
    </row>
    <row r="146" spans="1:7">
      <c r="A146" s="63" t="s">
        <v>847</v>
      </c>
      <c r="B146" s="94" t="s">
        <v>979</v>
      </c>
      <c r="C146" s="643">
        <v>7.3</v>
      </c>
      <c r="D146" s="502"/>
      <c r="E146" s="641"/>
      <c r="F146" s="641"/>
      <c r="G146" s="641"/>
    </row>
    <row r="147" spans="1:7">
      <c r="A147" s="63" t="s">
        <v>849</v>
      </c>
      <c r="B147" s="94" t="s">
        <v>1029</v>
      </c>
      <c r="C147" s="643">
        <v>1.3</v>
      </c>
      <c r="D147" s="502"/>
      <c r="E147" s="641"/>
      <c r="F147" s="641"/>
      <c r="G147" s="641"/>
    </row>
    <row r="148" spans="1:7">
      <c r="A148" s="63" t="s">
        <v>851</v>
      </c>
      <c r="B148" s="94" t="s">
        <v>1030</v>
      </c>
      <c r="C148" s="643">
        <v>15.43</v>
      </c>
      <c r="D148" s="502" t="s">
        <v>1083</v>
      </c>
      <c r="E148" s="641"/>
      <c r="F148" s="641"/>
      <c r="G148" s="641"/>
    </row>
    <row r="149" spans="1:7">
      <c r="A149" s="63" t="s">
        <v>853</v>
      </c>
      <c r="B149" s="94" t="s">
        <v>1032</v>
      </c>
      <c r="C149" s="643">
        <v>23.08</v>
      </c>
      <c r="D149" s="502" t="s">
        <v>1084</v>
      </c>
      <c r="E149" s="641"/>
      <c r="F149" s="641"/>
      <c r="G149" s="641"/>
    </row>
    <row r="150" spans="1:7">
      <c r="A150" s="216">
        <v>3</v>
      </c>
      <c r="B150" s="608" t="s">
        <v>1085</v>
      </c>
      <c r="C150" s="217">
        <f>SUM(C151:C161)</f>
        <v>0.84000000000000008</v>
      </c>
      <c r="D150" s="502"/>
      <c r="E150" s="641"/>
      <c r="F150" s="641"/>
      <c r="G150" s="641"/>
    </row>
    <row r="151" spans="1:7">
      <c r="A151" s="63" t="s">
        <v>167</v>
      </c>
      <c r="B151" s="94" t="s">
        <v>967</v>
      </c>
      <c r="C151" s="643">
        <v>0.09</v>
      </c>
      <c r="D151" s="502"/>
      <c r="E151" s="641"/>
      <c r="F151" s="641"/>
      <c r="G151" s="641"/>
    </row>
    <row r="152" spans="1:7">
      <c r="A152" s="63" t="s">
        <v>331</v>
      </c>
      <c r="B152" s="94" t="s">
        <v>1024</v>
      </c>
      <c r="C152" s="643">
        <v>0.02</v>
      </c>
      <c r="D152" s="502"/>
      <c r="E152" s="641"/>
      <c r="F152" s="641"/>
      <c r="G152" s="641"/>
    </row>
    <row r="153" spans="1:7">
      <c r="A153" s="63" t="s">
        <v>333</v>
      </c>
      <c r="B153" s="94" t="s">
        <v>1025</v>
      </c>
      <c r="C153" s="643">
        <v>0.11</v>
      </c>
      <c r="D153" s="502"/>
      <c r="E153" s="641"/>
      <c r="F153" s="641"/>
      <c r="G153" s="641"/>
    </row>
    <row r="154" spans="1:7">
      <c r="A154" s="63" t="s">
        <v>439</v>
      </c>
      <c r="B154" s="94" t="s">
        <v>1026</v>
      </c>
      <c r="C154" s="643">
        <v>7.0000000000000007E-2</v>
      </c>
      <c r="D154" s="502"/>
      <c r="E154" s="641"/>
      <c r="F154" s="641"/>
      <c r="G154" s="641"/>
    </row>
    <row r="155" spans="1:7">
      <c r="A155" s="63" t="s">
        <v>1038</v>
      </c>
      <c r="B155" s="94" t="s">
        <v>1027</v>
      </c>
      <c r="C155" s="643">
        <v>0.18</v>
      </c>
      <c r="D155" s="502"/>
      <c r="E155" s="641"/>
      <c r="F155" s="641"/>
      <c r="G155" s="641"/>
    </row>
    <row r="156" spans="1:7">
      <c r="A156" s="63" t="s">
        <v>1039</v>
      </c>
      <c r="B156" s="94" t="s">
        <v>977</v>
      </c>
      <c r="C156" s="643">
        <v>0.05</v>
      </c>
      <c r="D156" s="502"/>
      <c r="E156" s="641"/>
      <c r="F156" s="641"/>
      <c r="G156" s="641"/>
    </row>
    <row r="157" spans="1:7">
      <c r="A157" s="63" t="s">
        <v>1040</v>
      </c>
      <c r="B157" s="94" t="s">
        <v>1028</v>
      </c>
      <c r="C157" s="643">
        <v>0.02</v>
      </c>
      <c r="D157" s="502"/>
      <c r="E157" s="641"/>
      <c r="F157" s="641"/>
      <c r="G157" s="641"/>
    </row>
    <row r="158" spans="1:7" ht="27.75" customHeight="1">
      <c r="A158" s="63" t="s">
        <v>1041</v>
      </c>
      <c r="B158" s="94" t="s">
        <v>979</v>
      </c>
      <c r="C158" s="643">
        <v>0.04</v>
      </c>
      <c r="D158" s="502"/>
      <c r="E158" s="641"/>
      <c r="F158" s="641"/>
      <c r="G158" s="641"/>
    </row>
    <row r="159" spans="1:7">
      <c r="A159" s="63" t="s">
        <v>1042</v>
      </c>
      <c r="B159" s="94" t="s">
        <v>1029</v>
      </c>
      <c r="C159" s="643">
        <v>0.01</v>
      </c>
      <c r="D159" s="502"/>
      <c r="E159" s="641"/>
      <c r="F159" s="641"/>
      <c r="G159" s="641"/>
    </row>
    <row r="160" spans="1:7">
      <c r="A160" s="63" t="s">
        <v>1043</v>
      </c>
      <c r="B160" s="94" t="s">
        <v>1030</v>
      </c>
      <c r="C160" s="643">
        <v>0.1</v>
      </c>
      <c r="D160" s="502" t="s">
        <v>1086</v>
      </c>
      <c r="E160" s="641"/>
      <c r="F160" s="641"/>
      <c r="G160" s="641"/>
    </row>
    <row r="161" spans="1:7">
      <c r="A161" s="63" t="s">
        <v>1045</v>
      </c>
      <c r="B161" s="94" t="s">
        <v>1032</v>
      </c>
      <c r="C161" s="643">
        <v>0.15</v>
      </c>
      <c r="D161" s="502" t="s">
        <v>1087</v>
      </c>
      <c r="E161" s="641"/>
      <c r="F161" s="641"/>
      <c r="G161" s="641"/>
    </row>
    <row r="162" spans="1:7">
      <c r="A162" s="216">
        <v>4</v>
      </c>
      <c r="B162" s="608" t="s">
        <v>1088</v>
      </c>
      <c r="C162" s="217">
        <f>SUM(C163:C173)</f>
        <v>0.66</v>
      </c>
      <c r="D162" s="502"/>
      <c r="E162" s="606"/>
      <c r="F162" s="607"/>
      <c r="G162" s="607"/>
    </row>
    <row r="163" spans="1:7">
      <c r="A163" s="63" t="s">
        <v>173</v>
      </c>
      <c r="B163" s="94" t="s">
        <v>967</v>
      </c>
      <c r="C163" s="643">
        <v>0</v>
      </c>
      <c r="D163" s="502"/>
      <c r="E163" s="641"/>
      <c r="F163" s="641"/>
      <c r="G163" s="641"/>
    </row>
    <row r="164" spans="1:7">
      <c r="A164" s="63" t="s">
        <v>180</v>
      </c>
      <c r="B164" s="94" t="s">
        <v>1024</v>
      </c>
      <c r="C164" s="643">
        <v>0</v>
      </c>
      <c r="D164" s="502"/>
      <c r="E164" s="641"/>
      <c r="F164" s="641"/>
      <c r="G164" s="641"/>
    </row>
    <row r="165" spans="1:7">
      <c r="A165" s="63" t="s">
        <v>184</v>
      </c>
      <c r="B165" s="94" t="s">
        <v>1025</v>
      </c>
      <c r="C165" s="643">
        <v>0</v>
      </c>
      <c r="D165" s="502"/>
      <c r="E165" s="641"/>
      <c r="F165" s="641"/>
      <c r="G165" s="641"/>
    </row>
    <row r="166" spans="1:7">
      <c r="A166" s="63" t="s">
        <v>404</v>
      </c>
      <c r="B166" s="94" t="s">
        <v>1026</v>
      </c>
      <c r="C166" s="643">
        <v>0</v>
      </c>
      <c r="D166" s="502"/>
      <c r="E166" s="641"/>
      <c r="F166" s="641"/>
      <c r="G166" s="641"/>
    </row>
    <row r="167" spans="1:7">
      <c r="A167" s="63" t="s">
        <v>406</v>
      </c>
      <c r="B167" s="94" t="s">
        <v>1027</v>
      </c>
      <c r="C167" s="643">
        <v>0</v>
      </c>
      <c r="D167" s="502"/>
      <c r="E167" s="641"/>
      <c r="F167" s="641"/>
      <c r="G167" s="641"/>
    </row>
    <row r="168" spans="1:7">
      <c r="A168" s="63" t="s">
        <v>1048</v>
      </c>
      <c r="B168" s="94" t="s">
        <v>977</v>
      </c>
      <c r="C168" s="643">
        <v>0</v>
      </c>
      <c r="D168" s="502"/>
      <c r="E168" s="641"/>
      <c r="F168" s="641"/>
      <c r="G168" s="641"/>
    </row>
    <row r="169" spans="1:7">
      <c r="A169" s="63" t="s">
        <v>1049</v>
      </c>
      <c r="B169" s="94" t="s">
        <v>1028</v>
      </c>
      <c r="C169" s="643">
        <v>0</v>
      </c>
      <c r="D169" s="502"/>
      <c r="E169" s="641"/>
      <c r="F169" s="641"/>
      <c r="G169" s="641"/>
    </row>
    <row r="170" spans="1:7">
      <c r="A170" s="63" t="s">
        <v>1050</v>
      </c>
      <c r="B170" s="94" t="s">
        <v>979</v>
      </c>
      <c r="C170" s="643">
        <v>0</v>
      </c>
      <c r="D170" s="502"/>
      <c r="E170" s="641"/>
      <c r="F170" s="641"/>
      <c r="G170" s="641"/>
    </row>
    <row r="171" spans="1:7">
      <c r="A171" s="63" t="s">
        <v>1051</v>
      </c>
      <c r="B171" s="94" t="s">
        <v>1029</v>
      </c>
      <c r="C171" s="643">
        <v>0</v>
      </c>
      <c r="D171" s="502"/>
      <c r="E171" s="641"/>
      <c r="F171" s="641"/>
      <c r="G171" s="641"/>
    </row>
    <row r="172" spans="1:7">
      <c r="A172" s="63" t="s">
        <v>1052</v>
      </c>
      <c r="B172" s="94" t="s">
        <v>1030</v>
      </c>
      <c r="C172" s="643">
        <v>0</v>
      </c>
      <c r="D172" s="502" t="s">
        <v>1089</v>
      </c>
      <c r="E172" s="641"/>
      <c r="F172" s="641"/>
      <c r="G172" s="641"/>
    </row>
    <row r="173" spans="1:7">
      <c r="A173" s="63" t="s">
        <v>1054</v>
      </c>
      <c r="B173" s="94" t="s">
        <v>1032</v>
      </c>
      <c r="C173" s="643">
        <v>0.66</v>
      </c>
      <c r="D173" s="502" t="s">
        <v>1090</v>
      </c>
      <c r="E173" s="641"/>
      <c r="F173" s="641"/>
      <c r="G173" s="641"/>
    </row>
    <row r="174" spans="1:7">
      <c r="A174" s="216">
        <v>5</v>
      </c>
      <c r="B174" s="608" t="s">
        <v>1091</v>
      </c>
      <c r="C174" s="217">
        <f>SUM(C175:C185)</f>
        <v>4.66</v>
      </c>
      <c r="D174" s="502"/>
      <c r="E174" s="606"/>
      <c r="F174" s="607"/>
      <c r="G174" s="607"/>
    </row>
    <row r="175" spans="1:7">
      <c r="A175" s="63" t="s">
        <v>189</v>
      </c>
      <c r="B175" s="94" t="s">
        <v>967</v>
      </c>
      <c r="C175" s="643">
        <v>0</v>
      </c>
      <c r="D175" s="502"/>
      <c r="E175" s="641"/>
      <c r="F175" s="641"/>
      <c r="G175" s="641"/>
    </row>
    <row r="176" spans="1:7">
      <c r="A176" s="63" t="s">
        <v>191</v>
      </c>
      <c r="B176" s="94" t="s">
        <v>1024</v>
      </c>
      <c r="C176" s="643">
        <v>0</v>
      </c>
      <c r="D176" s="502"/>
      <c r="E176" s="641"/>
      <c r="F176" s="641"/>
      <c r="G176" s="641"/>
    </row>
    <row r="177" spans="1:7">
      <c r="A177" s="63" t="s">
        <v>338</v>
      </c>
      <c r="B177" s="94" t="s">
        <v>1025</v>
      </c>
      <c r="C177" s="643">
        <v>0</v>
      </c>
      <c r="D177" s="502"/>
      <c r="E177" s="641"/>
      <c r="F177" s="641"/>
      <c r="G177" s="641"/>
    </row>
    <row r="178" spans="1:7">
      <c r="A178" s="63" t="s">
        <v>340</v>
      </c>
      <c r="B178" s="94" t="s">
        <v>1026</v>
      </c>
      <c r="C178" s="643">
        <v>0</v>
      </c>
      <c r="D178" s="502"/>
      <c r="E178" s="641"/>
      <c r="F178" s="641"/>
      <c r="G178" s="641"/>
    </row>
    <row r="179" spans="1:7">
      <c r="A179" s="63" t="s">
        <v>410</v>
      </c>
      <c r="B179" s="94" t="s">
        <v>1027</v>
      </c>
      <c r="C179" s="643">
        <v>0</v>
      </c>
      <c r="D179" s="502"/>
      <c r="E179" s="641"/>
      <c r="F179" s="641"/>
      <c r="G179" s="641"/>
    </row>
    <row r="180" spans="1:7">
      <c r="A180" s="63" t="s">
        <v>1092</v>
      </c>
      <c r="B180" s="94" t="s">
        <v>977</v>
      </c>
      <c r="C180" s="643">
        <v>0</v>
      </c>
      <c r="D180" s="502"/>
      <c r="E180" s="641"/>
      <c r="F180" s="641"/>
      <c r="G180" s="641"/>
    </row>
    <row r="181" spans="1:7">
      <c r="A181" s="63" t="s">
        <v>1093</v>
      </c>
      <c r="B181" s="94" t="s">
        <v>1028</v>
      </c>
      <c r="C181" s="643">
        <v>0</v>
      </c>
      <c r="D181" s="502"/>
      <c r="E181" s="641"/>
      <c r="F181" s="641"/>
      <c r="G181" s="641"/>
    </row>
    <row r="182" spans="1:7">
      <c r="A182" s="63" t="s">
        <v>1094</v>
      </c>
      <c r="B182" s="94" t="s">
        <v>979</v>
      </c>
      <c r="C182" s="643">
        <v>0</v>
      </c>
      <c r="D182" s="502"/>
      <c r="E182" s="641"/>
      <c r="F182" s="641"/>
      <c r="G182" s="641"/>
    </row>
    <row r="183" spans="1:7">
      <c r="A183" s="63" t="s">
        <v>1095</v>
      </c>
      <c r="B183" s="94" t="s">
        <v>1029</v>
      </c>
      <c r="C183" s="643">
        <v>0</v>
      </c>
      <c r="D183" s="502"/>
      <c r="E183" s="641"/>
      <c r="F183" s="641"/>
      <c r="G183" s="641"/>
    </row>
    <row r="184" spans="1:7">
      <c r="A184" s="63" t="s">
        <v>1096</v>
      </c>
      <c r="B184" s="94" t="s">
        <v>1030</v>
      </c>
      <c r="C184" s="643">
        <v>0</v>
      </c>
      <c r="D184" s="610" t="s">
        <v>1097</v>
      </c>
      <c r="E184" s="641"/>
      <c r="F184" s="641"/>
      <c r="G184" s="641"/>
    </row>
    <row r="185" spans="1:7" ht="15.75" thickBot="1">
      <c r="A185" s="107" t="s">
        <v>1098</v>
      </c>
      <c r="B185" s="94" t="s">
        <v>1032</v>
      </c>
      <c r="C185" s="644">
        <v>4.66</v>
      </c>
      <c r="D185" s="614" t="s">
        <v>1099</v>
      </c>
      <c r="E185" s="641"/>
      <c r="F185" s="641"/>
      <c r="G185" s="641"/>
    </row>
    <row r="186" spans="1:7">
      <c r="A186" s="247" t="s">
        <v>548</v>
      </c>
      <c r="B186" s="278" t="s">
        <v>1100</v>
      </c>
      <c r="C186" s="645">
        <f>SUM(C187:C197)</f>
        <v>231.47000000000003</v>
      </c>
      <c r="D186" s="637"/>
      <c r="E186" s="635"/>
      <c r="F186" s="636"/>
      <c r="G186" s="636"/>
    </row>
    <row r="187" spans="1:7">
      <c r="A187" s="216" t="s">
        <v>1101</v>
      </c>
      <c r="B187" s="94" t="s">
        <v>967</v>
      </c>
      <c r="C187" s="640">
        <v>48.6</v>
      </c>
      <c r="D187" s="502"/>
      <c r="E187" s="641"/>
      <c r="F187" s="641"/>
      <c r="G187" s="641"/>
    </row>
    <row r="188" spans="1:7">
      <c r="A188" s="216" t="s">
        <v>1102</v>
      </c>
      <c r="B188" s="94" t="s">
        <v>1024</v>
      </c>
      <c r="C188" s="640">
        <v>4.34</v>
      </c>
      <c r="D188" s="502"/>
      <c r="E188" s="641"/>
      <c r="F188" s="641"/>
      <c r="G188" s="641"/>
    </row>
    <row r="189" spans="1:7">
      <c r="A189" s="216" t="s">
        <v>1103</v>
      </c>
      <c r="B189" s="94" t="s">
        <v>1025</v>
      </c>
      <c r="C189" s="640">
        <v>0</v>
      </c>
      <c r="D189" s="502"/>
      <c r="E189" s="641"/>
      <c r="F189" s="641"/>
      <c r="G189" s="641"/>
    </row>
    <row r="190" spans="1:7">
      <c r="A190" s="216" t="s">
        <v>1104</v>
      </c>
      <c r="B190" s="94" t="s">
        <v>1026</v>
      </c>
      <c r="C190" s="640">
        <v>45.99</v>
      </c>
      <c r="D190" s="502"/>
      <c r="E190" s="641"/>
      <c r="F190" s="641"/>
      <c r="G190" s="641"/>
    </row>
    <row r="191" spans="1:7">
      <c r="A191" s="216" t="s">
        <v>1105</v>
      </c>
      <c r="B191" s="94" t="s">
        <v>1027</v>
      </c>
      <c r="C191" s="640">
        <v>108.73</v>
      </c>
      <c r="D191" s="502"/>
      <c r="E191" s="641"/>
      <c r="F191" s="641"/>
      <c r="G191" s="641"/>
    </row>
    <row r="192" spans="1:7">
      <c r="A192" s="216" t="s">
        <v>1106</v>
      </c>
      <c r="B192" s="94" t="s">
        <v>977</v>
      </c>
      <c r="C192" s="640">
        <v>21.93</v>
      </c>
      <c r="D192" s="502"/>
      <c r="E192" s="641"/>
      <c r="F192" s="641"/>
      <c r="G192" s="641"/>
    </row>
    <row r="193" spans="1:7">
      <c r="A193" s="216" t="s">
        <v>1107</v>
      </c>
      <c r="B193" s="94" t="s">
        <v>1028</v>
      </c>
      <c r="C193" s="640">
        <v>0</v>
      </c>
      <c r="D193" s="502"/>
      <c r="E193" s="641"/>
      <c r="F193" s="641"/>
      <c r="G193" s="641"/>
    </row>
    <row r="194" spans="1:7">
      <c r="A194" s="216" t="s">
        <v>1108</v>
      </c>
      <c r="B194" s="94" t="s">
        <v>979</v>
      </c>
      <c r="C194" s="640">
        <v>0</v>
      </c>
      <c r="D194" s="502"/>
      <c r="E194" s="641"/>
      <c r="F194" s="641"/>
      <c r="G194" s="641"/>
    </row>
    <row r="195" spans="1:7">
      <c r="A195" s="216" t="s">
        <v>1109</v>
      </c>
      <c r="B195" s="94" t="s">
        <v>1029</v>
      </c>
      <c r="C195" s="640">
        <v>0</v>
      </c>
      <c r="D195" s="502"/>
      <c r="E195" s="641"/>
      <c r="F195" s="641"/>
      <c r="G195" s="641"/>
    </row>
    <row r="196" spans="1:7">
      <c r="A196" s="216" t="s">
        <v>1110</v>
      </c>
      <c r="B196" s="94" t="s">
        <v>1030</v>
      </c>
      <c r="C196" s="640">
        <v>0</v>
      </c>
      <c r="D196" s="610" t="s">
        <v>1111</v>
      </c>
      <c r="E196" s="641"/>
      <c r="F196" s="641"/>
      <c r="G196" s="641"/>
    </row>
    <row r="197" spans="1:7" ht="15.75" thickBot="1">
      <c r="A197" s="611" t="s">
        <v>1112</v>
      </c>
      <c r="B197" s="94" t="s">
        <v>1032</v>
      </c>
      <c r="C197" s="642">
        <v>1.88</v>
      </c>
      <c r="D197" s="614" t="s">
        <v>1113</v>
      </c>
      <c r="E197" s="641"/>
      <c r="F197" s="641"/>
      <c r="G197" s="641"/>
    </row>
    <row r="198" spans="1:7">
      <c r="A198" s="247" t="s">
        <v>550</v>
      </c>
      <c r="B198" s="278" t="s">
        <v>1114</v>
      </c>
      <c r="C198" s="645">
        <f>SUM(C199,C200,C201,C203)</f>
        <v>24.52</v>
      </c>
      <c r="D198" s="637"/>
      <c r="E198" s="635"/>
      <c r="F198" s="636"/>
      <c r="G198" s="636"/>
    </row>
    <row r="199" spans="1:7">
      <c r="A199" s="216" t="s">
        <v>1115</v>
      </c>
      <c r="B199" s="94" t="s">
        <v>1116</v>
      </c>
      <c r="C199" s="640">
        <v>0</v>
      </c>
      <c r="D199" s="502"/>
      <c r="E199" s="641"/>
      <c r="F199" s="641"/>
      <c r="G199" s="641"/>
    </row>
    <row r="200" spans="1:7">
      <c r="A200" s="216" t="s">
        <v>1117</v>
      </c>
      <c r="B200" s="94" t="s">
        <v>1027</v>
      </c>
      <c r="C200" s="640">
        <v>2.2000000000000002</v>
      </c>
      <c r="D200" s="502"/>
      <c r="E200" s="641"/>
      <c r="F200" s="641"/>
      <c r="G200" s="641"/>
    </row>
    <row r="201" spans="1:7">
      <c r="A201" s="216" t="s">
        <v>1118</v>
      </c>
      <c r="B201" s="94" t="s">
        <v>977</v>
      </c>
      <c r="C201" s="640">
        <v>22.32</v>
      </c>
      <c r="D201" s="502"/>
      <c r="E201" s="641"/>
      <c r="F201" s="641"/>
      <c r="G201" s="641"/>
    </row>
    <row r="202" spans="1:7">
      <c r="A202" s="646" t="s">
        <v>1119</v>
      </c>
      <c r="B202" s="647" t="s">
        <v>1120</v>
      </c>
      <c r="C202" s="648">
        <v>0</v>
      </c>
      <c r="D202" s="649"/>
      <c r="E202" s="641"/>
      <c r="F202" s="641"/>
      <c r="G202" s="641"/>
    </row>
    <row r="203" spans="1:7" ht="15.75" thickBot="1">
      <c r="A203" s="611" t="s">
        <v>1121</v>
      </c>
      <c r="B203" s="650" t="s">
        <v>1028</v>
      </c>
      <c r="C203" s="642">
        <v>0</v>
      </c>
      <c r="D203" s="506"/>
      <c r="E203" s="641"/>
      <c r="F203" s="641"/>
      <c r="G203" s="641"/>
    </row>
    <row r="204" spans="1:7">
      <c r="A204" s="247" t="s">
        <v>552</v>
      </c>
      <c r="B204" s="278" t="s">
        <v>1122</v>
      </c>
      <c r="C204" s="249">
        <f>SUM(C205:C215)</f>
        <v>71.59</v>
      </c>
      <c r="D204" s="621"/>
      <c r="E204" s="606"/>
      <c r="F204" s="607"/>
      <c r="G204" s="607"/>
    </row>
    <row r="205" spans="1:7">
      <c r="A205" s="216" t="s">
        <v>1123</v>
      </c>
      <c r="B205" s="94" t="s">
        <v>1124</v>
      </c>
      <c r="C205" s="643">
        <v>0</v>
      </c>
      <c r="D205" s="651"/>
      <c r="E205" s="606"/>
      <c r="F205" s="607"/>
      <c r="G205" s="607"/>
    </row>
    <row r="206" spans="1:7">
      <c r="A206" s="233" t="s">
        <v>1125</v>
      </c>
      <c r="B206" s="94" t="s">
        <v>969</v>
      </c>
      <c r="C206" s="643">
        <v>0</v>
      </c>
      <c r="D206" s="651"/>
      <c r="E206" s="606"/>
      <c r="F206" s="607"/>
      <c r="G206" s="607"/>
    </row>
    <row r="207" spans="1:7">
      <c r="A207" s="216" t="s">
        <v>1126</v>
      </c>
      <c r="B207" s="94" t="s">
        <v>1127</v>
      </c>
      <c r="C207" s="643">
        <v>0</v>
      </c>
      <c r="D207" s="502"/>
      <c r="E207" s="641"/>
      <c r="F207" s="641"/>
      <c r="G207" s="641"/>
    </row>
    <row r="208" spans="1:7">
      <c r="A208" s="216" t="s">
        <v>1128</v>
      </c>
      <c r="B208" s="94" t="s">
        <v>973</v>
      </c>
      <c r="C208" s="643">
        <v>0</v>
      </c>
      <c r="D208" s="502"/>
      <c r="E208" s="641"/>
      <c r="F208" s="641"/>
      <c r="G208" s="641"/>
    </row>
    <row r="209" spans="1:7">
      <c r="A209" s="216" t="s">
        <v>1129</v>
      </c>
      <c r="B209" s="94" t="s">
        <v>1027</v>
      </c>
      <c r="C209" s="643">
        <v>0</v>
      </c>
      <c r="D209" s="502"/>
      <c r="E209" s="641"/>
      <c r="F209" s="641"/>
      <c r="G209" s="641"/>
    </row>
    <row r="210" spans="1:7">
      <c r="A210" s="216" t="s">
        <v>1130</v>
      </c>
      <c r="B210" s="94" t="s">
        <v>977</v>
      </c>
      <c r="C210" s="643">
        <v>16.66</v>
      </c>
      <c r="D210" s="502"/>
      <c r="E210" s="641"/>
      <c r="F210" s="641"/>
      <c r="G210" s="641"/>
    </row>
    <row r="211" spans="1:7">
      <c r="A211" s="216" t="s">
        <v>1131</v>
      </c>
      <c r="B211" s="94" t="s">
        <v>1028</v>
      </c>
      <c r="C211" s="643">
        <v>4.4800000000000004</v>
      </c>
      <c r="D211" s="502"/>
      <c r="E211" s="641"/>
      <c r="F211" s="641"/>
      <c r="G211" s="641"/>
    </row>
    <row r="212" spans="1:7">
      <c r="A212" s="216" t="s">
        <v>1132</v>
      </c>
      <c r="B212" s="94" t="s">
        <v>979</v>
      </c>
      <c r="C212" s="643">
        <v>2</v>
      </c>
      <c r="D212" s="502"/>
      <c r="E212" s="641"/>
      <c r="F212" s="641"/>
      <c r="G212" s="641"/>
    </row>
    <row r="213" spans="1:7">
      <c r="A213" s="216" t="s">
        <v>1133</v>
      </c>
      <c r="B213" s="94" t="s">
        <v>1029</v>
      </c>
      <c r="C213" s="643">
        <v>3.63</v>
      </c>
      <c r="D213" s="502"/>
      <c r="E213" s="641"/>
      <c r="F213" s="641"/>
      <c r="G213" s="641"/>
    </row>
    <row r="214" spans="1:7">
      <c r="A214" s="216" t="s">
        <v>1134</v>
      </c>
      <c r="B214" s="94" t="s">
        <v>1030</v>
      </c>
      <c r="C214" s="643">
        <v>44.82</v>
      </c>
      <c r="D214" s="610" t="s">
        <v>1135</v>
      </c>
      <c r="E214" s="641"/>
      <c r="F214" s="641"/>
      <c r="G214" s="641"/>
    </row>
    <row r="215" spans="1:7" ht="15.75" thickBot="1">
      <c r="A215" s="611" t="s">
        <v>1136</v>
      </c>
      <c r="B215" s="94" t="s">
        <v>1032</v>
      </c>
      <c r="C215" s="643">
        <v>0</v>
      </c>
      <c r="D215" s="614" t="s">
        <v>1137</v>
      </c>
      <c r="E215" s="641"/>
      <c r="F215" s="641"/>
      <c r="G215" s="641"/>
    </row>
    <row r="216" spans="1:7">
      <c r="A216" s="247" t="s">
        <v>554</v>
      </c>
      <c r="B216" s="278" t="s">
        <v>1138</v>
      </c>
      <c r="C216" s="645">
        <f>SUM(C217:C227)</f>
        <v>1.6</v>
      </c>
      <c r="D216" s="621"/>
      <c r="E216" s="606"/>
      <c r="F216" s="607"/>
      <c r="G216" s="607"/>
    </row>
    <row r="217" spans="1:7">
      <c r="A217" s="233" t="s">
        <v>1139</v>
      </c>
      <c r="B217" s="94" t="s">
        <v>1140</v>
      </c>
      <c r="C217" s="652">
        <v>0</v>
      </c>
      <c r="D217" s="502"/>
      <c r="E217" s="606"/>
      <c r="F217" s="607"/>
      <c r="G217" s="607"/>
    </row>
    <row r="218" spans="1:7">
      <c r="A218" s="233" t="s">
        <v>1141</v>
      </c>
      <c r="B218" s="94" t="s">
        <v>1024</v>
      </c>
      <c r="C218" s="652">
        <v>0</v>
      </c>
      <c r="D218" s="502"/>
      <c r="E218" s="606"/>
      <c r="F218" s="607"/>
      <c r="G218" s="607"/>
    </row>
    <row r="219" spans="1:7">
      <c r="A219" s="216" t="s">
        <v>1142</v>
      </c>
      <c r="B219" s="94" t="s">
        <v>1143</v>
      </c>
      <c r="C219" s="652">
        <v>0</v>
      </c>
      <c r="D219" s="502"/>
      <c r="E219" s="653"/>
      <c r="F219" s="653"/>
      <c r="G219" s="653"/>
    </row>
    <row r="220" spans="1:7">
      <c r="A220" s="216" t="s">
        <v>1144</v>
      </c>
      <c r="B220" s="94" t="s">
        <v>1026</v>
      </c>
      <c r="C220" s="652">
        <v>0</v>
      </c>
      <c r="D220" s="502"/>
      <c r="E220" s="653"/>
      <c r="F220" s="653"/>
      <c r="G220" s="653"/>
    </row>
    <row r="221" spans="1:7">
      <c r="A221" s="216" t="s">
        <v>1145</v>
      </c>
      <c r="B221" s="94" t="s">
        <v>1027</v>
      </c>
      <c r="C221" s="652">
        <v>0</v>
      </c>
      <c r="D221" s="502"/>
      <c r="E221" s="653"/>
      <c r="F221" s="653"/>
      <c r="G221" s="653"/>
    </row>
    <row r="222" spans="1:7">
      <c r="A222" s="216" t="s">
        <v>1146</v>
      </c>
      <c r="B222" s="94" t="s">
        <v>977</v>
      </c>
      <c r="C222" s="652">
        <v>0</v>
      </c>
      <c r="D222" s="502"/>
      <c r="E222" s="653"/>
      <c r="F222" s="653"/>
      <c r="G222" s="653"/>
    </row>
    <row r="223" spans="1:7">
      <c r="A223" s="216" t="s">
        <v>1147</v>
      </c>
      <c r="B223" s="94" t="s">
        <v>1028</v>
      </c>
      <c r="C223" s="652">
        <v>0</v>
      </c>
      <c r="D223" s="502"/>
      <c r="E223" s="653"/>
      <c r="F223" s="653"/>
      <c r="G223" s="653"/>
    </row>
    <row r="224" spans="1:7">
      <c r="A224" s="216" t="s">
        <v>1148</v>
      </c>
      <c r="B224" s="94" t="s">
        <v>979</v>
      </c>
      <c r="C224" s="652">
        <v>0</v>
      </c>
      <c r="D224" s="502"/>
      <c r="E224" s="653"/>
      <c r="F224" s="653"/>
      <c r="G224" s="653"/>
    </row>
    <row r="225" spans="1:7">
      <c r="A225" s="216" t="s">
        <v>1149</v>
      </c>
      <c r="B225" s="94" t="s">
        <v>1029</v>
      </c>
      <c r="C225" s="652">
        <v>0</v>
      </c>
      <c r="D225" s="502"/>
      <c r="E225" s="653"/>
      <c r="F225" s="653"/>
      <c r="G225" s="653"/>
    </row>
    <row r="226" spans="1:7">
      <c r="A226" s="216" t="s">
        <v>1150</v>
      </c>
      <c r="B226" s="94" t="s">
        <v>1030</v>
      </c>
      <c r="C226" s="652">
        <v>1.6</v>
      </c>
      <c r="D226" s="610" t="s">
        <v>1151</v>
      </c>
      <c r="E226" s="653"/>
      <c r="F226" s="653"/>
      <c r="G226" s="653"/>
    </row>
    <row r="227" spans="1:7" ht="15.75" thickBot="1">
      <c r="A227" s="611" t="s">
        <v>1152</v>
      </c>
      <c r="B227" s="94" t="s">
        <v>1032</v>
      </c>
      <c r="C227" s="652">
        <v>0</v>
      </c>
      <c r="D227" s="614" t="s">
        <v>1153</v>
      </c>
      <c r="E227" s="52"/>
      <c r="F227" s="52"/>
      <c r="G227" s="52"/>
    </row>
    <row r="228" spans="1:7">
      <c r="A228" s="247" t="s">
        <v>556</v>
      </c>
      <c r="B228" s="278" t="s">
        <v>1154</v>
      </c>
      <c r="C228" s="645">
        <f>SUM(C229:C231)</f>
        <v>29.25</v>
      </c>
      <c r="D228" s="621"/>
      <c r="E228" s="606"/>
      <c r="F228" s="607"/>
      <c r="G228" s="607"/>
    </row>
    <row r="229" spans="1:7">
      <c r="A229" s="216" t="s">
        <v>1155</v>
      </c>
      <c r="B229" s="94" t="s">
        <v>1156</v>
      </c>
      <c r="C229" s="627">
        <v>9.1</v>
      </c>
      <c r="D229" s="502"/>
      <c r="E229" s="653"/>
      <c r="F229" s="653"/>
      <c r="G229" s="653"/>
    </row>
    <row r="230" spans="1:7">
      <c r="A230" s="216" t="s">
        <v>1157</v>
      </c>
      <c r="B230" s="94" t="s">
        <v>1027</v>
      </c>
      <c r="C230" s="627">
        <v>19.55</v>
      </c>
      <c r="D230" s="502"/>
      <c r="E230" s="653"/>
      <c r="F230" s="653"/>
      <c r="G230" s="653"/>
    </row>
    <row r="231" spans="1:7" ht="15.75" thickBot="1">
      <c r="A231" s="611" t="s">
        <v>1158</v>
      </c>
      <c r="B231" s="650" t="s">
        <v>1028</v>
      </c>
      <c r="C231" s="630">
        <v>0.6</v>
      </c>
      <c r="D231" s="506"/>
      <c r="E231" s="653"/>
      <c r="F231" s="653"/>
      <c r="G231" s="653"/>
    </row>
    <row r="232" spans="1:7">
      <c r="A232" s="247" t="s">
        <v>558</v>
      </c>
      <c r="B232" s="654" t="s">
        <v>1159</v>
      </c>
      <c r="C232" s="645">
        <f>SUM(C233:C243)</f>
        <v>1.96</v>
      </c>
      <c r="D232" s="655"/>
      <c r="E232" s="52"/>
      <c r="F232" s="52"/>
      <c r="G232" s="52"/>
    </row>
    <row r="233" spans="1:7">
      <c r="A233" s="656" t="s">
        <v>1160</v>
      </c>
      <c r="B233" s="94" t="s">
        <v>967</v>
      </c>
      <c r="C233" s="627">
        <v>0</v>
      </c>
      <c r="D233" s="502"/>
      <c r="E233" s="52"/>
      <c r="F233" s="52"/>
      <c r="G233" s="52"/>
    </row>
    <row r="234" spans="1:7">
      <c r="A234" s="656" t="s">
        <v>1161</v>
      </c>
      <c r="B234" s="94" t="s">
        <v>1024</v>
      </c>
      <c r="C234" s="627">
        <v>0.24</v>
      </c>
      <c r="D234" s="502"/>
      <c r="E234" s="52"/>
      <c r="F234" s="52"/>
      <c r="G234" s="52"/>
    </row>
    <row r="235" spans="1:7">
      <c r="A235" s="656" t="s">
        <v>1162</v>
      </c>
      <c r="B235" s="94" t="s">
        <v>1025</v>
      </c>
      <c r="C235" s="627">
        <v>0</v>
      </c>
      <c r="D235" s="502"/>
      <c r="E235" s="52"/>
      <c r="F235" s="52"/>
      <c r="G235" s="52"/>
    </row>
    <row r="236" spans="1:7">
      <c r="A236" s="656" t="s">
        <v>1163</v>
      </c>
      <c r="B236" s="94" t="s">
        <v>1026</v>
      </c>
      <c r="C236" s="627">
        <v>0</v>
      </c>
      <c r="D236" s="502"/>
      <c r="E236" s="52"/>
      <c r="F236" s="52"/>
      <c r="G236" s="52"/>
    </row>
    <row r="237" spans="1:7">
      <c r="A237" s="656" t="s">
        <v>1164</v>
      </c>
      <c r="B237" s="94" t="s">
        <v>1027</v>
      </c>
      <c r="C237" s="627">
        <v>0</v>
      </c>
      <c r="D237" s="502"/>
      <c r="E237" s="52"/>
      <c r="F237" s="52"/>
      <c r="G237" s="52"/>
    </row>
    <row r="238" spans="1:7">
      <c r="A238" s="656" t="s">
        <v>1165</v>
      </c>
      <c r="B238" s="94" t="s">
        <v>977</v>
      </c>
      <c r="C238" s="627">
        <v>0</v>
      </c>
      <c r="D238" s="502"/>
      <c r="E238" s="52"/>
      <c r="F238" s="52"/>
      <c r="G238" s="52"/>
    </row>
    <row r="239" spans="1:7">
      <c r="A239" s="656" t="s">
        <v>1166</v>
      </c>
      <c r="B239" s="94" t="s">
        <v>1028</v>
      </c>
      <c r="C239" s="627">
        <v>0</v>
      </c>
      <c r="D239" s="502"/>
      <c r="E239" s="52"/>
      <c r="F239" s="52"/>
      <c r="G239" s="52"/>
    </row>
    <row r="240" spans="1:7">
      <c r="A240" s="216" t="s">
        <v>1167</v>
      </c>
      <c r="B240" s="94" t="s">
        <v>979</v>
      </c>
      <c r="C240" s="627">
        <v>0</v>
      </c>
      <c r="D240" s="502"/>
      <c r="E240" s="52"/>
      <c r="F240" s="52"/>
      <c r="G240" s="52"/>
    </row>
    <row r="241" spans="1:7">
      <c r="A241" s="216" t="s">
        <v>1168</v>
      </c>
      <c r="B241" s="94" t="s">
        <v>1029</v>
      </c>
      <c r="C241" s="627">
        <v>0</v>
      </c>
      <c r="D241" s="502"/>
      <c r="E241" s="52"/>
      <c r="F241" s="52"/>
      <c r="G241" s="52"/>
    </row>
    <row r="242" spans="1:7">
      <c r="A242" s="216" t="s">
        <v>1169</v>
      </c>
      <c r="B242" s="94" t="s">
        <v>1030</v>
      </c>
      <c r="C242" s="627">
        <v>1.5</v>
      </c>
      <c r="D242" s="610" t="s">
        <v>1170</v>
      </c>
      <c r="E242" s="52"/>
      <c r="F242" s="52"/>
      <c r="G242" s="52"/>
    </row>
    <row r="243" spans="1:7" ht="15.75" thickBot="1">
      <c r="A243" s="611" t="s">
        <v>1171</v>
      </c>
      <c r="B243" s="94" t="s">
        <v>1032</v>
      </c>
      <c r="C243" s="630">
        <v>0.22</v>
      </c>
      <c r="D243" s="614" t="s">
        <v>1172</v>
      </c>
      <c r="E243" s="52"/>
      <c r="F243" s="52"/>
      <c r="G243" s="52"/>
    </row>
    <row r="244" spans="1:7">
      <c r="A244" s="247" t="s">
        <v>560</v>
      </c>
      <c r="B244" s="278" t="s">
        <v>1173</v>
      </c>
      <c r="C244" s="249">
        <f>SUM(C245:C255)</f>
        <v>52.519999999999996</v>
      </c>
      <c r="D244" s="621"/>
      <c r="E244" s="606"/>
      <c r="F244" s="607"/>
      <c r="G244" s="607"/>
    </row>
    <row r="245" spans="1:7">
      <c r="A245" s="216" t="s">
        <v>1174</v>
      </c>
      <c r="B245" s="94" t="s">
        <v>967</v>
      </c>
      <c r="C245" s="280">
        <v>0</v>
      </c>
      <c r="D245" s="502"/>
      <c r="E245" s="653"/>
      <c r="F245" s="653"/>
      <c r="G245" s="653"/>
    </row>
    <row r="246" spans="1:7">
      <c r="A246" s="216" t="s">
        <v>1175</v>
      </c>
      <c r="B246" s="94" t="s">
        <v>1024</v>
      </c>
      <c r="C246" s="280">
        <v>0</v>
      </c>
      <c r="D246" s="502"/>
      <c r="E246" s="653"/>
      <c r="F246" s="653"/>
      <c r="G246" s="653"/>
    </row>
    <row r="247" spans="1:7">
      <c r="A247" s="216" t="s">
        <v>1176</v>
      </c>
      <c r="B247" s="94" t="s">
        <v>1025</v>
      </c>
      <c r="C247" s="280">
        <v>0</v>
      </c>
      <c r="D247" s="502"/>
      <c r="E247" s="653"/>
      <c r="F247" s="653"/>
      <c r="G247" s="653"/>
    </row>
    <row r="248" spans="1:7">
      <c r="A248" s="216" t="s">
        <v>1177</v>
      </c>
      <c r="B248" s="94" t="s">
        <v>1026</v>
      </c>
      <c r="C248" s="280">
        <v>1.83</v>
      </c>
      <c r="D248" s="502"/>
      <c r="E248" s="653"/>
      <c r="F248" s="653"/>
      <c r="G248" s="653"/>
    </row>
    <row r="249" spans="1:7">
      <c r="A249" s="216" t="s">
        <v>1178</v>
      </c>
      <c r="B249" s="94" t="s">
        <v>1027</v>
      </c>
      <c r="C249" s="280">
        <v>1.57</v>
      </c>
      <c r="D249" s="502"/>
      <c r="E249" s="653"/>
      <c r="F249" s="653"/>
      <c r="G249" s="653"/>
    </row>
    <row r="250" spans="1:7">
      <c r="A250" s="216" t="s">
        <v>1179</v>
      </c>
      <c r="B250" s="94" t="s">
        <v>977</v>
      </c>
      <c r="C250" s="280">
        <v>2.44</v>
      </c>
      <c r="D250" s="502"/>
      <c r="E250" s="653"/>
      <c r="F250" s="653"/>
      <c r="G250" s="653"/>
    </row>
    <row r="251" spans="1:7">
      <c r="A251" s="216" t="s">
        <v>1180</v>
      </c>
      <c r="B251" s="94" t="s">
        <v>1028</v>
      </c>
      <c r="C251" s="280">
        <v>0.15</v>
      </c>
      <c r="D251" s="502"/>
      <c r="E251" s="653"/>
      <c r="F251" s="653"/>
      <c r="G251" s="653"/>
    </row>
    <row r="252" spans="1:7">
      <c r="A252" s="216" t="s">
        <v>1181</v>
      </c>
      <c r="B252" s="94" t="s">
        <v>979</v>
      </c>
      <c r="C252" s="280">
        <v>0</v>
      </c>
      <c r="D252" s="502"/>
      <c r="E252" s="653"/>
      <c r="F252" s="653"/>
      <c r="G252" s="653"/>
    </row>
    <row r="253" spans="1:7">
      <c r="A253" s="216" t="s">
        <v>1182</v>
      </c>
      <c r="B253" s="94" t="s">
        <v>1029</v>
      </c>
      <c r="C253" s="280">
        <v>0</v>
      </c>
      <c r="D253" s="502"/>
      <c r="E253" s="653"/>
      <c r="F253" s="653"/>
      <c r="G253" s="653"/>
    </row>
    <row r="254" spans="1:7">
      <c r="A254" s="216" t="s">
        <v>1183</v>
      </c>
      <c r="B254" s="94" t="s">
        <v>1030</v>
      </c>
      <c r="C254" s="280">
        <v>1.73</v>
      </c>
      <c r="D254" s="610" t="s">
        <v>1184</v>
      </c>
      <c r="E254" s="653"/>
      <c r="F254" s="653"/>
      <c r="G254" s="653"/>
    </row>
    <row r="255" spans="1:7">
      <c r="A255" s="216" t="s">
        <v>1185</v>
      </c>
      <c r="B255" s="94" t="s">
        <v>1032</v>
      </c>
      <c r="C255" s="638">
        <f>SUM(C256:C260)</f>
        <v>44.8</v>
      </c>
      <c r="D255" s="610"/>
      <c r="E255" s="657"/>
      <c r="F255" s="658"/>
      <c r="G255" s="658"/>
    </row>
    <row r="256" spans="1:7">
      <c r="A256" s="82" t="s">
        <v>287</v>
      </c>
      <c r="B256" s="101" t="s">
        <v>1186</v>
      </c>
      <c r="C256" s="224">
        <v>1.33</v>
      </c>
      <c r="D256" s="610" t="s">
        <v>1187</v>
      </c>
      <c r="E256" s="653"/>
      <c r="F256" s="653"/>
      <c r="G256" s="653"/>
    </row>
    <row r="257" spans="1:7">
      <c r="A257" s="82" t="s">
        <v>297</v>
      </c>
      <c r="B257" s="101" t="s">
        <v>1188</v>
      </c>
      <c r="C257" s="224">
        <v>6.34</v>
      </c>
      <c r="D257" s="610" t="s">
        <v>1189</v>
      </c>
      <c r="E257" s="653"/>
      <c r="F257" s="653"/>
      <c r="G257" s="653"/>
    </row>
    <row r="258" spans="1:7">
      <c r="A258" s="82" t="s">
        <v>299</v>
      </c>
      <c r="B258" s="659" t="s">
        <v>894</v>
      </c>
      <c r="C258" s="224">
        <v>25.16</v>
      </c>
      <c r="D258" s="610" t="s">
        <v>1190</v>
      </c>
      <c r="E258" s="653"/>
      <c r="F258" s="653"/>
      <c r="G258" s="653"/>
    </row>
    <row r="259" spans="1:7">
      <c r="A259" s="82" t="s">
        <v>17</v>
      </c>
      <c r="B259" s="101" t="s">
        <v>1191</v>
      </c>
      <c r="C259" s="224">
        <v>3.24</v>
      </c>
      <c r="D259" s="610" t="s">
        <v>1192</v>
      </c>
      <c r="E259" s="653"/>
      <c r="F259" s="653"/>
      <c r="G259" s="653"/>
    </row>
    <row r="260" spans="1:7" ht="15.75" thickBot="1">
      <c r="A260" s="182" t="s">
        <v>19</v>
      </c>
      <c r="B260" s="660" t="s">
        <v>1193</v>
      </c>
      <c r="C260" s="661">
        <v>8.73</v>
      </c>
      <c r="D260" s="614" t="s">
        <v>1194</v>
      </c>
      <c r="E260" s="653"/>
      <c r="F260" s="653"/>
      <c r="G260" s="653"/>
    </row>
    <row r="261" spans="1:7">
      <c r="A261" s="247" t="s">
        <v>563</v>
      </c>
      <c r="B261" s="278" t="s">
        <v>1195</v>
      </c>
      <c r="C261" s="645">
        <f>SUM(C262:C270)</f>
        <v>0</v>
      </c>
      <c r="D261" s="621"/>
      <c r="E261" s="606"/>
      <c r="F261" s="607"/>
      <c r="G261" s="607"/>
    </row>
    <row r="262" spans="1:7">
      <c r="A262" s="216" t="s">
        <v>1196</v>
      </c>
      <c r="B262" s="94" t="s">
        <v>967</v>
      </c>
      <c r="C262" s="627">
        <v>0</v>
      </c>
      <c r="D262" s="502"/>
      <c r="E262" s="653"/>
      <c r="F262" s="653"/>
      <c r="G262" s="653"/>
    </row>
    <row r="263" spans="1:7">
      <c r="A263" s="216" t="s">
        <v>1197</v>
      </c>
      <c r="B263" s="94" t="s">
        <v>1024</v>
      </c>
      <c r="C263" s="627">
        <v>0</v>
      </c>
      <c r="D263" s="502"/>
      <c r="E263" s="653"/>
      <c r="F263" s="653"/>
      <c r="G263" s="653"/>
    </row>
    <row r="264" spans="1:7">
      <c r="A264" s="216" t="s">
        <v>1198</v>
      </c>
      <c r="B264" s="94" t="s">
        <v>1025</v>
      </c>
      <c r="C264" s="627">
        <v>0</v>
      </c>
      <c r="D264" s="502"/>
      <c r="E264" s="653"/>
      <c r="F264" s="653"/>
      <c r="G264" s="653"/>
    </row>
    <row r="265" spans="1:7">
      <c r="A265" s="216" t="s">
        <v>1199</v>
      </c>
      <c r="B265" s="94" t="s">
        <v>1026</v>
      </c>
      <c r="C265" s="627">
        <v>0</v>
      </c>
      <c r="D265" s="502"/>
      <c r="E265" s="653"/>
      <c r="F265" s="653"/>
      <c r="G265" s="653"/>
    </row>
    <row r="266" spans="1:7">
      <c r="A266" s="216" t="s">
        <v>1200</v>
      </c>
      <c r="B266" s="94" t="s">
        <v>1027</v>
      </c>
      <c r="C266" s="627">
        <v>0</v>
      </c>
      <c r="D266" s="502"/>
      <c r="E266" s="653"/>
      <c r="F266" s="653"/>
      <c r="G266" s="653"/>
    </row>
    <row r="267" spans="1:7">
      <c r="A267" s="216" t="s">
        <v>1201</v>
      </c>
      <c r="B267" s="94" t="s">
        <v>977</v>
      </c>
      <c r="C267" s="627">
        <v>0</v>
      </c>
      <c r="D267" s="502"/>
      <c r="E267" s="653"/>
      <c r="F267" s="653"/>
      <c r="G267" s="653"/>
    </row>
    <row r="268" spans="1:7">
      <c r="A268" s="216" t="s">
        <v>1202</v>
      </c>
      <c r="B268" s="94" t="s">
        <v>1028</v>
      </c>
      <c r="C268" s="627">
        <v>0</v>
      </c>
      <c r="D268" s="502"/>
      <c r="E268" s="653"/>
      <c r="F268" s="653"/>
      <c r="G268" s="653"/>
    </row>
    <row r="269" spans="1:7">
      <c r="A269" s="216" t="s">
        <v>1203</v>
      </c>
      <c r="B269" s="94" t="s">
        <v>979</v>
      </c>
      <c r="C269" s="627">
        <v>0</v>
      </c>
      <c r="D269" s="502"/>
      <c r="E269" s="653"/>
      <c r="F269" s="653"/>
      <c r="G269" s="653"/>
    </row>
    <row r="270" spans="1:7" ht="15.75" thickBot="1">
      <c r="A270" s="611" t="s">
        <v>1204</v>
      </c>
      <c r="B270" s="650" t="s">
        <v>1029</v>
      </c>
      <c r="C270" s="630">
        <v>0</v>
      </c>
      <c r="D270" s="506"/>
      <c r="E270" s="653"/>
      <c r="F270" s="653"/>
      <c r="G270" s="653"/>
    </row>
    <row r="271" spans="1:7">
      <c r="A271" s="247" t="s">
        <v>565</v>
      </c>
      <c r="B271" s="278" t="s">
        <v>1205</v>
      </c>
      <c r="C271" s="249">
        <f>SUM(C272:C282)</f>
        <v>8.370000000000001</v>
      </c>
      <c r="D271" s="621"/>
      <c r="E271" s="606"/>
      <c r="F271" s="607"/>
      <c r="G271" s="607"/>
    </row>
    <row r="272" spans="1:7">
      <c r="A272" s="216" t="s">
        <v>1206</v>
      </c>
      <c r="B272" s="94" t="s">
        <v>967</v>
      </c>
      <c r="C272" s="280">
        <v>0</v>
      </c>
      <c r="D272" s="502"/>
      <c r="E272" s="653"/>
      <c r="F272" s="653"/>
      <c r="G272" s="653"/>
    </row>
    <row r="273" spans="1:7">
      <c r="A273" s="216" t="s">
        <v>1207</v>
      </c>
      <c r="B273" s="94" t="s">
        <v>1024</v>
      </c>
      <c r="C273" s="280">
        <v>0</v>
      </c>
      <c r="D273" s="502"/>
      <c r="E273" s="653"/>
      <c r="F273" s="653"/>
      <c r="G273" s="653"/>
    </row>
    <row r="274" spans="1:7">
      <c r="A274" s="216" t="s">
        <v>1208</v>
      </c>
      <c r="B274" s="94" t="s">
        <v>1025</v>
      </c>
      <c r="C274" s="280">
        <v>0</v>
      </c>
      <c r="D274" s="502"/>
      <c r="E274" s="653"/>
      <c r="F274" s="653"/>
      <c r="G274" s="653"/>
    </row>
    <row r="275" spans="1:7">
      <c r="A275" s="216" t="s">
        <v>1209</v>
      </c>
      <c r="B275" s="94" t="s">
        <v>1026</v>
      </c>
      <c r="C275" s="280">
        <v>0.09</v>
      </c>
      <c r="D275" s="502"/>
      <c r="E275" s="653"/>
      <c r="F275" s="653"/>
      <c r="G275" s="653"/>
    </row>
    <row r="276" spans="1:7">
      <c r="A276" s="216" t="s">
        <v>1210</v>
      </c>
      <c r="B276" s="94" t="s">
        <v>1027</v>
      </c>
      <c r="C276" s="280">
        <v>0.17</v>
      </c>
      <c r="D276" s="502"/>
      <c r="E276" s="653"/>
      <c r="F276" s="653"/>
      <c r="G276" s="653"/>
    </row>
    <row r="277" spans="1:7">
      <c r="A277" s="216" t="s">
        <v>1211</v>
      </c>
      <c r="B277" s="94" t="s">
        <v>977</v>
      </c>
      <c r="C277" s="280">
        <v>1.49</v>
      </c>
      <c r="D277" s="502"/>
      <c r="E277" s="653"/>
      <c r="F277" s="653"/>
      <c r="G277" s="653"/>
    </row>
    <row r="278" spans="1:7">
      <c r="A278" s="216" t="s">
        <v>1212</v>
      </c>
      <c r="B278" s="94" t="s">
        <v>1028</v>
      </c>
      <c r="C278" s="280">
        <v>0</v>
      </c>
      <c r="D278" s="502"/>
      <c r="E278" s="653"/>
      <c r="F278" s="653"/>
      <c r="G278" s="653"/>
    </row>
    <row r="279" spans="1:7">
      <c r="A279" s="216" t="s">
        <v>1213</v>
      </c>
      <c r="B279" s="94" t="s">
        <v>979</v>
      </c>
      <c r="C279" s="280">
        <v>0</v>
      </c>
      <c r="D279" s="502"/>
      <c r="E279" s="653"/>
      <c r="F279" s="653"/>
      <c r="G279" s="653"/>
    </row>
    <row r="280" spans="1:7">
      <c r="A280" s="216" t="s">
        <v>1214</v>
      </c>
      <c r="B280" s="94" t="s">
        <v>1029</v>
      </c>
      <c r="C280" s="280">
        <v>0</v>
      </c>
      <c r="D280" s="502"/>
      <c r="E280" s="653"/>
      <c r="F280" s="653"/>
      <c r="G280" s="653"/>
    </row>
    <row r="281" spans="1:7">
      <c r="A281" s="216" t="s">
        <v>1215</v>
      </c>
      <c r="B281" s="94" t="s">
        <v>1030</v>
      </c>
      <c r="C281" s="280">
        <v>4.79</v>
      </c>
      <c r="D281" s="610" t="s">
        <v>1216</v>
      </c>
      <c r="E281" s="653"/>
      <c r="F281" s="653"/>
      <c r="G281" s="653"/>
    </row>
    <row r="282" spans="1:7" ht="15.75" thickBot="1">
      <c r="A282" s="611" t="s">
        <v>1217</v>
      </c>
      <c r="B282" s="94" t="s">
        <v>1032</v>
      </c>
      <c r="C282" s="662">
        <v>1.83</v>
      </c>
      <c r="D282" s="614" t="s">
        <v>1218</v>
      </c>
      <c r="E282" s="653"/>
      <c r="F282" s="653"/>
      <c r="G282" s="653"/>
    </row>
    <row r="283" spans="1:7">
      <c r="A283" s="247" t="s">
        <v>567</v>
      </c>
      <c r="B283" s="278" t="s">
        <v>1219</v>
      </c>
      <c r="C283" s="645">
        <f>SUM(C284:C294)</f>
        <v>124.65000000000002</v>
      </c>
      <c r="D283" s="621"/>
      <c r="E283" s="653"/>
      <c r="F283" s="653"/>
      <c r="G283" s="653"/>
    </row>
    <row r="284" spans="1:7">
      <c r="A284" s="216" t="s">
        <v>1220</v>
      </c>
      <c r="B284" s="94" t="s">
        <v>967</v>
      </c>
      <c r="C284" s="640">
        <v>91.28</v>
      </c>
      <c r="D284" s="502"/>
      <c r="E284" s="653"/>
      <c r="F284" s="653"/>
      <c r="G284" s="653"/>
    </row>
    <row r="285" spans="1:7">
      <c r="A285" s="216" t="s">
        <v>1221</v>
      </c>
      <c r="B285" s="94" t="s">
        <v>1024</v>
      </c>
      <c r="C285" s="640">
        <v>0</v>
      </c>
      <c r="D285" s="502"/>
      <c r="E285" s="653"/>
      <c r="F285" s="653"/>
      <c r="G285" s="653"/>
    </row>
    <row r="286" spans="1:7">
      <c r="A286" s="216" t="s">
        <v>1222</v>
      </c>
      <c r="B286" s="94" t="s">
        <v>1025</v>
      </c>
      <c r="C286" s="640">
        <v>0</v>
      </c>
      <c r="D286" s="502"/>
      <c r="E286" s="653"/>
      <c r="F286" s="653"/>
      <c r="G286" s="653"/>
    </row>
    <row r="287" spans="1:7">
      <c r="A287" s="216" t="s">
        <v>1223</v>
      </c>
      <c r="B287" s="94" t="s">
        <v>1026</v>
      </c>
      <c r="C287" s="640">
        <v>6.32</v>
      </c>
      <c r="D287" s="502"/>
      <c r="E287" s="653"/>
      <c r="F287" s="653"/>
      <c r="G287" s="653"/>
    </row>
    <row r="288" spans="1:7">
      <c r="A288" s="216" t="s">
        <v>1224</v>
      </c>
      <c r="B288" s="94" t="s">
        <v>1027</v>
      </c>
      <c r="C288" s="640">
        <v>4.4000000000000004</v>
      </c>
      <c r="D288" s="502"/>
      <c r="E288" s="653"/>
      <c r="F288" s="653"/>
      <c r="G288" s="653"/>
    </row>
    <row r="289" spans="1:7">
      <c r="A289" s="216" t="s">
        <v>1225</v>
      </c>
      <c r="B289" s="94" t="s">
        <v>977</v>
      </c>
      <c r="C289" s="640">
        <v>12.65</v>
      </c>
      <c r="D289" s="502"/>
      <c r="E289" s="653"/>
      <c r="F289" s="653"/>
      <c r="G289" s="653"/>
    </row>
    <row r="290" spans="1:7">
      <c r="A290" s="216" t="s">
        <v>1226</v>
      </c>
      <c r="B290" s="94" t="s">
        <v>1028</v>
      </c>
      <c r="C290" s="640">
        <v>1.0900000000000001</v>
      </c>
      <c r="D290" s="502"/>
      <c r="E290" s="653"/>
      <c r="F290" s="653"/>
      <c r="G290" s="653"/>
    </row>
    <row r="291" spans="1:7">
      <c r="A291" s="216" t="s">
        <v>1227</v>
      </c>
      <c r="B291" s="94" t="s">
        <v>979</v>
      </c>
      <c r="C291" s="640">
        <v>0</v>
      </c>
      <c r="D291" s="502"/>
      <c r="E291" s="653"/>
      <c r="F291" s="653"/>
      <c r="G291" s="653"/>
    </row>
    <row r="292" spans="1:7">
      <c r="A292" s="216" t="s">
        <v>1228</v>
      </c>
      <c r="B292" s="94" t="s">
        <v>1029</v>
      </c>
      <c r="C292" s="640">
        <v>0.03</v>
      </c>
      <c r="D292" s="502"/>
      <c r="E292" s="653"/>
      <c r="F292" s="653"/>
      <c r="G292" s="653"/>
    </row>
    <row r="293" spans="1:7">
      <c r="A293" s="216" t="s">
        <v>1229</v>
      </c>
      <c r="B293" s="94" t="s">
        <v>1030</v>
      </c>
      <c r="C293" s="640">
        <v>2.98</v>
      </c>
      <c r="D293" s="610" t="s">
        <v>1230</v>
      </c>
      <c r="E293" s="653"/>
      <c r="F293" s="653"/>
      <c r="G293" s="653"/>
    </row>
    <row r="294" spans="1:7" ht="15.75" thickBot="1">
      <c r="A294" s="216" t="s">
        <v>1231</v>
      </c>
      <c r="B294" s="94" t="s">
        <v>1032</v>
      </c>
      <c r="C294" s="640">
        <v>5.9</v>
      </c>
      <c r="D294" s="614" t="s">
        <v>1232</v>
      </c>
      <c r="E294" s="653"/>
      <c r="F294" s="653"/>
      <c r="G294" s="653"/>
    </row>
    <row r="295" spans="1:7" ht="15.75" thickBot="1">
      <c r="A295" s="615"/>
      <c r="B295" s="663" t="s">
        <v>1233</v>
      </c>
      <c r="C295" s="617">
        <f>SUM(C23,C53)</f>
        <v>1632.4199999999996</v>
      </c>
      <c r="D295" s="664" t="s">
        <v>1234</v>
      </c>
      <c r="E295" s="653"/>
      <c r="F295" s="653"/>
      <c r="G295" s="653"/>
    </row>
    <row r="296" spans="1:7">
      <c r="A296" s="597"/>
      <c r="B296" s="665"/>
      <c r="C296" s="597"/>
      <c r="D296" s="666"/>
      <c r="E296" s="597"/>
      <c r="F296" s="598"/>
      <c r="G296" s="598"/>
    </row>
    <row r="297" spans="1:7">
      <c r="A297" s="598"/>
      <c r="B297" s="667"/>
      <c r="C297" s="598"/>
      <c r="D297" s="668"/>
      <c r="E297" s="598"/>
      <c r="F297" s="598"/>
      <c r="G297" s="598"/>
    </row>
    <row r="298" spans="1:7">
      <c r="A298" s="669"/>
      <c r="B298" s="602"/>
      <c r="C298" s="598"/>
      <c r="D298" s="668"/>
      <c r="E298" s="598"/>
      <c r="F298" s="598"/>
      <c r="G298" s="598"/>
    </row>
    <row r="299" spans="1:7">
      <c r="A299" s="598"/>
      <c r="B299" s="602"/>
      <c r="C299" s="598"/>
      <c r="D299" s="668"/>
      <c r="E299" s="598"/>
      <c r="F299" s="598"/>
      <c r="G299" s="598"/>
    </row>
    <row r="300" spans="1:7">
      <c r="A300" s="598"/>
      <c r="B300" s="602"/>
      <c r="C300" s="598"/>
      <c r="D300" s="668"/>
      <c r="E300" s="598"/>
      <c r="F300" s="598"/>
      <c r="G300" s="598"/>
    </row>
    <row r="301" spans="1:7">
      <c r="A301" s="598"/>
      <c r="B301" s="602"/>
      <c r="C301" s="598"/>
      <c r="D301" s="668"/>
      <c r="E301" s="598"/>
      <c r="F301" s="598"/>
      <c r="G301" s="598"/>
    </row>
    <row r="302" spans="1:7">
      <c r="A302" s="598"/>
      <c r="B302" s="602"/>
      <c r="C302" s="598"/>
      <c r="D302" s="668"/>
      <c r="E302" s="598"/>
      <c r="F302" s="598"/>
      <c r="G302" s="598"/>
    </row>
    <row r="303" spans="1:7">
      <c r="A303" s="598"/>
      <c r="B303" s="602"/>
      <c r="C303" s="598"/>
      <c r="D303" s="668"/>
      <c r="E303" s="598"/>
      <c r="F303" s="598"/>
      <c r="G303" s="598"/>
    </row>
    <row r="304" spans="1:7">
      <c r="A304" s="598"/>
      <c r="B304" s="602"/>
      <c r="C304" s="598"/>
      <c r="D304" s="668"/>
      <c r="E304" s="598"/>
      <c r="F304" s="598"/>
      <c r="G304" s="598"/>
    </row>
    <row r="305" spans="1:7">
      <c r="A305" s="598"/>
      <c r="B305" s="602"/>
      <c r="C305" s="598"/>
      <c r="D305" s="668"/>
      <c r="E305" s="598"/>
      <c r="F305" s="598"/>
      <c r="G305" s="598"/>
    </row>
  </sheetData>
  <sheetProtection password="F757" sheet="1" objects="1" scenarios="1"/>
  <mergeCells count="5">
    <mergeCell ref="B8:D8"/>
    <mergeCell ref="A1:D1"/>
    <mergeCell ref="A2:D2"/>
    <mergeCell ref="A3:D3"/>
    <mergeCell ref="A5:D5"/>
  </mergeCells>
  <conditionalFormatting sqref="D66">
    <cfRule type="expression" dxfId="6" priority="2" stopIfTrue="1">
      <formula>D67=0</formula>
    </cfRule>
    <cfRule type="expression" dxfId="5" priority="4" stopIfTrue="1">
      <formula>D67&gt;0</formula>
    </cfRule>
    <cfRule type="expression" dxfId="4" priority="9" stopIfTrue="1">
      <formula>D67&lt;0</formula>
    </cfRule>
  </conditionalFormatting>
  <conditionalFormatting sqref="D67">
    <cfRule type="cellIs" dxfId="3" priority="12" stopIfTrue="1" operator="greaterThan">
      <formula>0</formula>
    </cfRule>
    <cfRule type="cellIs" dxfId="2" priority="14" stopIfTrue="1" operator="lessThan">
      <formula>0</formula>
    </cfRule>
  </conditionalFormatting>
  <conditionalFormatting sqref="E67:G67 E22:G22 E14 G14">
    <cfRule type="cellIs" dxfId="1" priority="17" stopIfTrue="1" operator="greaterThan">
      <formula>0</formula>
    </cfRule>
    <cfRule type="cellIs" dxfId="0" priority="19" stopIfTrue="1" operator="lessThan">
      <formula>0</formula>
    </cfRule>
  </conditionalFormatting>
  <pageMargins left="0.7" right="0.7" top="0.75" bottom="0.75" header="0.3" footer="0.3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P17"/>
  <sheetViews>
    <sheetView workbookViewId="0">
      <selection sqref="A1:N1"/>
    </sheetView>
  </sheetViews>
  <sheetFormatPr defaultRowHeight="15"/>
  <cols>
    <col min="1" max="1" width="20.140625" customWidth="1"/>
    <col min="2" max="2" width="14.5703125" customWidth="1"/>
    <col min="3" max="3" width="11.7109375" customWidth="1"/>
    <col min="4" max="4" width="14" customWidth="1"/>
    <col min="5" max="5" width="16.140625" customWidth="1"/>
    <col min="6" max="6" width="16.42578125" customWidth="1"/>
    <col min="7" max="7" width="16.28515625" customWidth="1"/>
    <col min="8" max="8" width="14.7109375" customWidth="1"/>
    <col min="9" max="9" width="16.5703125" customWidth="1"/>
    <col min="10" max="10" width="7.42578125" customWidth="1"/>
    <col min="11" max="11" width="15" customWidth="1"/>
    <col min="12" max="12" width="14.85546875" customWidth="1"/>
    <col min="13" max="13" width="10" customWidth="1"/>
    <col min="14" max="14" width="12.140625" customWidth="1"/>
    <col min="16" max="16" width="19.85546875" customWidth="1"/>
  </cols>
  <sheetData>
    <row r="1" spans="1:16">
      <c r="A1" s="983" t="s">
        <v>0</v>
      </c>
      <c r="B1" s="984"/>
      <c r="C1" s="984"/>
      <c r="D1" s="984"/>
      <c r="E1" s="984"/>
      <c r="F1" s="984"/>
      <c r="G1" s="984"/>
      <c r="H1" s="984"/>
      <c r="I1" s="984"/>
      <c r="J1" s="984"/>
      <c r="K1" s="984"/>
      <c r="L1" s="984"/>
      <c r="M1" s="984"/>
      <c r="N1" s="985"/>
    </row>
    <row r="2" spans="1:16">
      <c r="A2" s="983" t="s">
        <v>1</v>
      </c>
      <c r="B2" s="984"/>
      <c r="C2" s="984"/>
      <c r="D2" s="984"/>
      <c r="E2" s="984"/>
      <c r="F2" s="984"/>
      <c r="G2" s="984"/>
      <c r="H2" s="984"/>
      <c r="I2" s="984"/>
      <c r="J2" s="984"/>
      <c r="K2" s="984"/>
      <c r="L2" s="984"/>
      <c r="M2" s="984"/>
      <c r="N2" s="985"/>
    </row>
    <row r="3" spans="1:16">
      <c r="A3" s="986"/>
      <c r="B3" s="987"/>
      <c r="C3" s="987"/>
      <c r="D3" s="987"/>
      <c r="E3" s="987"/>
      <c r="F3" s="987"/>
      <c r="G3" s="987"/>
      <c r="H3" s="987"/>
      <c r="I3" s="987"/>
      <c r="J3" s="987"/>
      <c r="K3" s="987"/>
      <c r="L3" s="987"/>
      <c r="M3" s="987"/>
      <c r="N3" s="988"/>
    </row>
    <row r="4" spans="1:16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6">
      <c r="A5" s="1112" t="s">
        <v>1235</v>
      </c>
      <c r="B5" s="1113"/>
      <c r="C5" s="1113"/>
      <c r="D5" s="1113"/>
      <c r="E5" s="1113"/>
      <c r="F5" s="1113"/>
      <c r="G5" s="1113"/>
      <c r="H5" s="1113"/>
      <c r="I5" s="1113"/>
      <c r="J5" s="1113"/>
      <c r="K5" s="1113"/>
      <c r="L5" s="1113"/>
      <c r="M5" s="1113"/>
      <c r="N5" s="1114"/>
    </row>
    <row r="6" spans="1:16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8" spans="1:16" ht="15.75" customHeight="1" thickBot="1">
      <c r="C8" s="1133" t="s">
        <v>1236</v>
      </c>
      <c r="D8" s="1133"/>
      <c r="E8" s="1133"/>
      <c r="F8" s="1133"/>
      <c r="G8" s="1133"/>
      <c r="H8" s="1133"/>
      <c r="I8" s="1133"/>
      <c r="J8" s="1133"/>
      <c r="K8" s="1133"/>
      <c r="L8" s="1133"/>
      <c r="M8" s="1133"/>
      <c r="N8" s="1133"/>
    </row>
    <row r="9" spans="1:16" ht="24.75" customHeight="1" thickBot="1">
      <c r="A9" s="1115" t="s">
        <v>1237</v>
      </c>
      <c r="B9" s="1118" t="s">
        <v>1238</v>
      </c>
      <c r="C9" s="1121" t="s">
        <v>1239</v>
      </c>
      <c r="D9" s="1121"/>
      <c r="E9" s="1121"/>
      <c r="F9" s="1121"/>
      <c r="G9" s="1121"/>
      <c r="H9" s="1121"/>
      <c r="I9" s="1121"/>
      <c r="J9" s="1122"/>
      <c r="K9" s="1123" t="s">
        <v>1240</v>
      </c>
      <c r="L9" s="1124"/>
      <c r="M9" s="1123" t="s">
        <v>1241</v>
      </c>
      <c r="N9" s="1124"/>
      <c r="P9" s="670"/>
    </row>
    <row r="10" spans="1:16">
      <c r="A10" s="1116"/>
      <c r="B10" s="1119"/>
      <c r="C10" s="1125" t="s">
        <v>1242</v>
      </c>
      <c r="D10" s="1127" t="s">
        <v>1243</v>
      </c>
      <c r="E10" s="1127" t="s">
        <v>1244</v>
      </c>
      <c r="F10" s="1127" t="s">
        <v>1245</v>
      </c>
      <c r="G10" s="1127" t="s">
        <v>1246</v>
      </c>
      <c r="H10" s="1127" t="s">
        <v>1247</v>
      </c>
      <c r="I10" s="1127" t="s">
        <v>1248</v>
      </c>
      <c r="J10" s="1129" t="s">
        <v>1249</v>
      </c>
      <c r="K10" s="1131" t="s">
        <v>1250</v>
      </c>
      <c r="L10" s="1131" t="s">
        <v>1251</v>
      </c>
      <c r="M10" s="1131" t="s">
        <v>1252</v>
      </c>
      <c r="N10" s="1118" t="s">
        <v>1253</v>
      </c>
      <c r="P10" s="670"/>
    </row>
    <row r="11" spans="1:16" ht="76.5" customHeight="1" thickBot="1">
      <c r="A11" s="1117"/>
      <c r="B11" s="1120"/>
      <c r="C11" s="1126"/>
      <c r="D11" s="1128"/>
      <c r="E11" s="1128"/>
      <c r="F11" s="1128"/>
      <c r="G11" s="1128"/>
      <c r="H11" s="1128"/>
      <c r="I11" s="1128"/>
      <c r="J11" s="1130"/>
      <c r="K11" s="1132"/>
      <c r="L11" s="1132"/>
      <c r="M11" s="1132"/>
      <c r="N11" s="1120"/>
      <c r="P11" s="670"/>
    </row>
    <row r="12" spans="1:16" ht="15.75">
      <c r="A12" s="671" t="s">
        <v>1254</v>
      </c>
      <c r="B12" s="672">
        <v>0</v>
      </c>
      <c r="C12" s="673">
        <v>0</v>
      </c>
      <c r="D12" s="674">
        <v>0</v>
      </c>
      <c r="E12" s="674">
        <v>0</v>
      </c>
      <c r="F12" s="674">
        <v>0</v>
      </c>
      <c r="G12" s="674">
        <v>0</v>
      </c>
      <c r="H12" s="675">
        <v>0</v>
      </c>
      <c r="I12" s="674">
        <v>0</v>
      </c>
      <c r="J12" s="676">
        <v>0</v>
      </c>
      <c r="K12" s="677">
        <v>0</v>
      </c>
      <c r="L12" s="678">
        <v>0</v>
      </c>
      <c r="M12" s="677">
        <v>0</v>
      </c>
      <c r="N12" s="678">
        <v>0</v>
      </c>
      <c r="P12" s="670"/>
    </row>
    <row r="13" spans="1:16" ht="16.5" thickBot="1">
      <c r="A13" s="679" t="s">
        <v>1255</v>
      </c>
      <c r="B13" s="680">
        <v>0</v>
      </c>
      <c r="C13" s="681">
        <v>0</v>
      </c>
      <c r="D13" s="682">
        <v>0</v>
      </c>
      <c r="E13" s="683">
        <v>0</v>
      </c>
      <c r="F13" s="682">
        <v>0</v>
      </c>
      <c r="G13" s="683">
        <v>0</v>
      </c>
      <c r="H13" s="684">
        <v>0</v>
      </c>
      <c r="I13" s="683">
        <v>0</v>
      </c>
      <c r="J13" s="685">
        <v>0</v>
      </c>
      <c r="K13" s="686">
        <v>0</v>
      </c>
      <c r="L13" s="687">
        <v>0</v>
      </c>
      <c r="M13" s="686">
        <v>0</v>
      </c>
      <c r="N13" s="687">
        <v>0</v>
      </c>
      <c r="P13" s="670"/>
    </row>
    <row r="14" spans="1:16" ht="16.5" thickBot="1">
      <c r="A14" s="688" t="s">
        <v>1256</v>
      </c>
      <c r="B14" s="689">
        <f>SUM(B12,B13)</f>
        <v>0</v>
      </c>
      <c r="C14" s="690">
        <f t="shared" ref="C14:N14" si="0">SUM(C12,C13)</f>
        <v>0</v>
      </c>
      <c r="D14" s="691">
        <f t="shared" si="0"/>
        <v>0</v>
      </c>
      <c r="E14" s="691">
        <f t="shared" si="0"/>
        <v>0</v>
      </c>
      <c r="F14" s="691">
        <f t="shared" si="0"/>
        <v>0</v>
      </c>
      <c r="G14" s="691">
        <f t="shared" si="0"/>
        <v>0</v>
      </c>
      <c r="H14" s="691">
        <f t="shared" si="0"/>
        <v>0</v>
      </c>
      <c r="I14" s="691">
        <f t="shared" si="0"/>
        <v>0</v>
      </c>
      <c r="J14" s="692">
        <f t="shared" si="0"/>
        <v>0</v>
      </c>
      <c r="K14" s="690">
        <f t="shared" si="0"/>
        <v>0</v>
      </c>
      <c r="L14" s="693">
        <f t="shared" si="0"/>
        <v>0</v>
      </c>
      <c r="M14" s="694">
        <f t="shared" si="0"/>
        <v>0</v>
      </c>
      <c r="N14" s="692">
        <f t="shared" si="0"/>
        <v>0</v>
      </c>
    </row>
    <row r="16" spans="1:16">
      <c r="A16" s="598" t="s">
        <v>1257</v>
      </c>
    </row>
    <row r="17" spans="16:16">
      <c r="P17" s="695"/>
    </row>
  </sheetData>
  <sheetProtection password="F757" sheet="1" objects="1" scenarios="1"/>
  <mergeCells count="22">
    <mergeCell ref="I10:I11"/>
    <mergeCell ref="J10:J11"/>
    <mergeCell ref="K10:K11"/>
    <mergeCell ref="C8:N8"/>
    <mergeCell ref="L10:L11"/>
    <mergeCell ref="M10:M11"/>
    <mergeCell ref="A1:N1"/>
    <mergeCell ref="A2:N2"/>
    <mergeCell ref="A3:N3"/>
    <mergeCell ref="A5:N5"/>
    <mergeCell ref="A9:A11"/>
    <mergeCell ref="B9:B11"/>
    <mergeCell ref="C9:J9"/>
    <mergeCell ref="K9:L9"/>
    <mergeCell ref="M9:N9"/>
    <mergeCell ref="N10:N11"/>
    <mergeCell ref="C10:C11"/>
    <mergeCell ref="D10:D11"/>
    <mergeCell ref="E10:E11"/>
    <mergeCell ref="F10:F11"/>
    <mergeCell ref="G10:G11"/>
    <mergeCell ref="H10:H11"/>
  </mergeCells>
  <pageMargins left="0.7" right="0.7" top="0.75" bottom="0.75" header="0.3" footer="0.3"/>
  <pageSetup paperSize="9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103"/>
  <sheetViews>
    <sheetView topLeftCell="A73" zoomScale="80" zoomScaleNormal="80" workbookViewId="0">
      <selection activeCell="C61" sqref="C61"/>
    </sheetView>
  </sheetViews>
  <sheetFormatPr defaultRowHeight="15"/>
  <cols>
    <col min="1" max="1" width="8" customWidth="1"/>
    <col min="2" max="2" width="68" customWidth="1"/>
    <col min="3" max="3" width="16.7109375" customWidth="1"/>
    <col min="4" max="4" width="33.28515625" customWidth="1"/>
    <col min="6" max="6" width="16.42578125" customWidth="1"/>
  </cols>
  <sheetData>
    <row r="1" spans="1:7">
      <c r="A1" s="983" t="s">
        <v>0</v>
      </c>
      <c r="B1" s="984"/>
      <c r="C1" s="984"/>
      <c r="D1" s="985"/>
    </row>
    <row r="2" spans="1:7">
      <c r="A2" s="983" t="s">
        <v>1</v>
      </c>
      <c r="B2" s="984"/>
      <c r="C2" s="984"/>
      <c r="D2" s="985"/>
    </row>
    <row r="3" spans="1:7">
      <c r="A3" s="986"/>
      <c r="B3" s="987"/>
      <c r="C3" s="987"/>
      <c r="D3" s="988"/>
    </row>
    <row r="4" spans="1:7">
      <c r="A4" s="1"/>
      <c r="B4" s="1"/>
      <c r="C4" s="1"/>
      <c r="D4" s="1"/>
    </row>
    <row r="5" spans="1:7">
      <c r="A5" s="1112" t="s">
        <v>1258</v>
      </c>
      <c r="B5" s="1113"/>
      <c r="C5" s="1113"/>
      <c r="D5" s="1114"/>
    </row>
    <row r="6" spans="1:7">
      <c r="A6" s="1"/>
      <c r="B6" s="1"/>
      <c r="C6" s="1"/>
      <c r="D6" s="1"/>
    </row>
    <row r="8" spans="1:7" ht="15.75" thickBot="1">
      <c r="A8" s="696"/>
      <c r="B8" s="1096" t="s">
        <v>1259</v>
      </c>
      <c r="C8" s="1096"/>
      <c r="D8" s="1096"/>
      <c r="E8" s="466"/>
      <c r="F8" s="697"/>
      <c r="G8" s="3"/>
    </row>
    <row r="9" spans="1:7" ht="15.75" thickBot="1">
      <c r="A9" s="698" t="s">
        <v>4</v>
      </c>
      <c r="B9" s="699" t="s">
        <v>5</v>
      </c>
      <c r="C9" s="600" t="s">
        <v>6</v>
      </c>
      <c r="D9" s="601" t="s">
        <v>494</v>
      </c>
      <c r="E9" s="468"/>
      <c r="F9" s="545"/>
      <c r="G9" s="545"/>
    </row>
    <row r="10" spans="1:7">
      <c r="A10" s="549">
        <v>1</v>
      </c>
      <c r="B10" s="54">
        <v>2</v>
      </c>
      <c r="C10" s="55">
        <v>3</v>
      </c>
      <c r="D10" s="700">
        <v>4</v>
      </c>
      <c r="E10" s="468"/>
      <c r="F10" s="545"/>
      <c r="G10" s="545"/>
    </row>
    <row r="11" spans="1:7">
      <c r="A11" s="701" t="s">
        <v>9</v>
      </c>
      <c r="B11" s="11" t="s">
        <v>1260</v>
      </c>
      <c r="C11" s="702">
        <f>SUM(C12,C13,C14,C24)</f>
        <v>1520.5729999999999</v>
      </c>
      <c r="D11" s="703"/>
      <c r="E11" s="468"/>
      <c r="F11" s="545"/>
      <c r="G11" s="545"/>
    </row>
    <row r="12" spans="1:7">
      <c r="A12" s="572" t="s">
        <v>11</v>
      </c>
      <c r="B12" s="14" t="s">
        <v>1261</v>
      </c>
      <c r="C12" s="704">
        <v>52.234650000000002</v>
      </c>
      <c r="D12" s="705" t="s">
        <v>1262</v>
      </c>
      <c r="E12" s="468"/>
      <c r="F12" s="545"/>
      <c r="G12" s="545"/>
    </row>
    <row r="13" spans="1:7">
      <c r="A13" s="572" t="s">
        <v>13</v>
      </c>
      <c r="B13" s="14" t="s">
        <v>1263</v>
      </c>
      <c r="C13" s="706">
        <v>550.61190999999997</v>
      </c>
      <c r="D13" s="705" t="s">
        <v>1264</v>
      </c>
      <c r="E13" s="468"/>
      <c r="F13" s="545"/>
      <c r="G13" s="545"/>
    </row>
    <row r="14" spans="1:7">
      <c r="A14" s="572" t="s">
        <v>15</v>
      </c>
      <c r="B14" s="14" t="s">
        <v>1265</v>
      </c>
      <c r="C14" s="707">
        <f>SUM(C15,C16,C20:C23)</f>
        <v>917.72644000000003</v>
      </c>
      <c r="D14" s="705" t="s">
        <v>1266</v>
      </c>
      <c r="E14" s="468"/>
      <c r="F14" s="545"/>
      <c r="G14" s="545"/>
    </row>
    <row r="15" spans="1:7">
      <c r="A15" s="708" t="s">
        <v>1267</v>
      </c>
      <c r="B15" s="17" t="s">
        <v>1268</v>
      </c>
      <c r="C15" s="709">
        <v>0</v>
      </c>
      <c r="D15" s="710"/>
      <c r="E15" s="468"/>
      <c r="F15" s="545"/>
      <c r="G15" s="545"/>
    </row>
    <row r="16" spans="1:7">
      <c r="A16" s="708" t="s">
        <v>1269</v>
      </c>
      <c r="B16" s="17" t="s">
        <v>1270</v>
      </c>
      <c r="C16" s="711">
        <f>SUM(C17,C18,C19)</f>
        <v>511.41390000000001</v>
      </c>
      <c r="D16" s="710"/>
      <c r="E16" s="468"/>
      <c r="F16" s="545"/>
      <c r="G16" s="545"/>
    </row>
    <row r="17" spans="1:7">
      <c r="A17" s="708" t="s">
        <v>1271</v>
      </c>
      <c r="B17" s="17" t="s">
        <v>1272</v>
      </c>
      <c r="C17" s="712">
        <v>250.59</v>
      </c>
      <c r="D17" s="710"/>
      <c r="E17" s="468"/>
      <c r="F17" s="545"/>
      <c r="G17" s="545"/>
    </row>
    <row r="18" spans="1:7">
      <c r="A18" s="708" t="s">
        <v>1273</v>
      </c>
      <c r="B18" s="17" t="s">
        <v>1274</v>
      </c>
      <c r="C18" s="712">
        <v>102.2839</v>
      </c>
      <c r="D18" s="710"/>
      <c r="E18" s="468"/>
      <c r="F18" s="545"/>
      <c r="G18" s="545"/>
    </row>
    <row r="19" spans="1:7">
      <c r="A19" s="708" t="s">
        <v>1275</v>
      </c>
      <c r="B19" s="17" t="s">
        <v>1276</v>
      </c>
      <c r="C19" s="712">
        <v>158.54</v>
      </c>
      <c r="D19" s="710"/>
      <c r="E19" s="468"/>
      <c r="F19" s="545"/>
      <c r="G19" s="545"/>
    </row>
    <row r="20" spans="1:7">
      <c r="A20" s="708" t="s">
        <v>1277</v>
      </c>
      <c r="B20" s="17" t="s">
        <v>1278</v>
      </c>
      <c r="C20" s="709">
        <v>374.29003999999998</v>
      </c>
      <c r="D20" s="710"/>
      <c r="E20" s="468"/>
      <c r="F20" s="545"/>
      <c r="G20" s="545"/>
    </row>
    <row r="21" spans="1:7">
      <c r="A21" s="708" t="s">
        <v>1279</v>
      </c>
      <c r="B21" s="17" t="s">
        <v>1280</v>
      </c>
      <c r="C21" s="709">
        <v>0</v>
      </c>
      <c r="D21" s="710"/>
      <c r="E21" s="468"/>
      <c r="F21" s="545"/>
      <c r="G21" s="545"/>
    </row>
    <row r="22" spans="1:7">
      <c r="A22" s="82" t="s">
        <v>1281</v>
      </c>
      <c r="B22" s="713" t="s">
        <v>1282</v>
      </c>
      <c r="C22" s="704">
        <v>18.919899999999998</v>
      </c>
      <c r="D22" s="705" t="s">
        <v>1283</v>
      </c>
      <c r="E22" s="468"/>
      <c r="F22" s="545"/>
      <c r="G22" s="545"/>
    </row>
    <row r="23" spans="1:7">
      <c r="A23" s="714" t="s">
        <v>1284</v>
      </c>
      <c r="B23" s="38" t="s">
        <v>1285</v>
      </c>
      <c r="C23" s="704">
        <v>13.102600000000001</v>
      </c>
      <c r="D23" s="705" t="s">
        <v>1286</v>
      </c>
      <c r="E23" s="468"/>
      <c r="F23" s="545"/>
      <c r="G23" s="545"/>
    </row>
    <row r="24" spans="1:7">
      <c r="A24" s="572" t="s">
        <v>83</v>
      </c>
      <c r="B24" s="14" t="s">
        <v>1287</v>
      </c>
      <c r="C24" s="704">
        <v>0</v>
      </c>
      <c r="D24" s="705" t="s">
        <v>1288</v>
      </c>
      <c r="E24" s="468"/>
      <c r="F24" s="545"/>
      <c r="G24" s="545"/>
    </row>
    <row r="25" spans="1:7">
      <c r="A25" s="216" t="s">
        <v>23</v>
      </c>
      <c r="B25" s="480" t="s">
        <v>1289</v>
      </c>
      <c r="C25" s="715">
        <f>SUM(C26,C35)</f>
        <v>1354.77</v>
      </c>
      <c r="D25" s="705"/>
      <c r="E25" s="468"/>
      <c r="F25" s="545"/>
      <c r="G25" s="545"/>
    </row>
    <row r="26" spans="1:7">
      <c r="A26" s="216" t="s">
        <v>25</v>
      </c>
      <c r="B26" s="480" t="s">
        <v>1290</v>
      </c>
      <c r="C26" s="715">
        <f>SUM(C27,C28,C29)</f>
        <v>1132.6300000000001</v>
      </c>
      <c r="D26" s="705" t="s">
        <v>1291</v>
      </c>
      <c r="E26" s="468"/>
      <c r="F26" s="545"/>
      <c r="G26" s="545"/>
    </row>
    <row r="27" spans="1:7">
      <c r="A27" s="572" t="s">
        <v>27</v>
      </c>
      <c r="B27" s="14" t="s">
        <v>1292</v>
      </c>
      <c r="C27" s="716">
        <v>39.36</v>
      </c>
      <c r="D27" s="705" t="s">
        <v>1293</v>
      </c>
      <c r="E27" s="468"/>
      <c r="F27" s="545"/>
      <c r="G27" s="545"/>
    </row>
    <row r="28" spans="1:7">
      <c r="A28" s="572" t="s">
        <v>29</v>
      </c>
      <c r="B28" s="14" t="s">
        <v>1294</v>
      </c>
      <c r="C28" s="716">
        <v>388.82</v>
      </c>
      <c r="D28" s="705" t="s">
        <v>1295</v>
      </c>
      <c r="E28" s="468"/>
      <c r="F28" s="545"/>
      <c r="G28" s="545"/>
    </row>
    <row r="29" spans="1:7">
      <c r="A29" s="572" t="s">
        <v>31</v>
      </c>
      <c r="B29" s="14" t="s">
        <v>1296</v>
      </c>
      <c r="C29" s="717">
        <f>SUM(C30:C34)</f>
        <v>704.45</v>
      </c>
      <c r="D29" s="705" t="s">
        <v>1297</v>
      </c>
      <c r="E29" s="468"/>
      <c r="F29" s="545"/>
      <c r="G29" s="545"/>
    </row>
    <row r="30" spans="1:7">
      <c r="A30" s="708" t="s">
        <v>1298</v>
      </c>
      <c r="B30" s="17" t="s">
        <v>1299</v>
      </c>
      <c r="C30" s="718">
        <v>172.36</v>
      </c>
      <c r="D30" s="705" t="s">
        <v>1300</v>
      </c>
      <c r="E30" s="468"/>
      <c r="F30" s="545"/>
      <c r="G30" s="545"/>
    </row>
    <row r="31" spans="1:7">
      <c r="A31" s="708" t="s">
        <v>1301</v>
      </c>
      <c r="B31" s="38" t="s">
        <v>1302</v>
      </c>
      <c r="C31" s="718">
        <v>371.35</v>
      </c>
      <c r="D31" s="705" t="s">
        <v>1303</v>
      </c>
      <c r="E31" s="468"/>
      <c r="F31" s="545"/>
      <c r="G31" s="545"/>
    </row>
    <row r="32" spans="1:7">
      <c r="A32" s="708" t="s">
        <v>1304</v>
      </c>
      <c r="B32" s="17" t="s">
        <v>1305</v>
      </c>
      <c r="C32" s="718">
        <v>136.38</v>
      </c>
      <c r="D32" s="705" t="s">
        <v>1306</v>
      </c>
      <c r="E32" s="468"/>
      <c r="F32" s="545"/>
      <c r="G32" s="545"/>
    </row>
    <row r="33" spans="1:7">
      <c r="A33" s="82" t="s">
        <v>1307</v>
      </c>
      <c r="B33" s="713" t="s">
        <v>1282</v>
      </c>
      <c r="C33" s="643">
        <v>15.09</v>
      </c>
      <c r="D33" s="705" t="s">
        <v>1308</v>
      </c>
      <c r="E33" s="468"/>
      <c r="F33" s="545"/>
      <c r="G33" s="545"/>
    </row>
    <row r="34" spans="1:7">
      <c r="A34" s="82" t="s">
        <v>1309</v>
      </c>
      <c r="B34" s="713" t="s">
        <v>1310</v>
      </c>
      <c r="C34" s="716">
        <v>9.27</v>
      </c>
      <c r="D34" s="705" t="s">
        <v>1311</v>
      </c>
      <c r="E34" s="468"/>
      <c r="F34" s="545"/>
      <c r="G34" s="545"/>
    </row>
    <row r="35" spans="1:7">
      <c r="A35" s="216" t="s">
        <v>91</v>
      </c>
      <c r="B35" s="480" t="s">
        <v>1312</v>
      </c>
      <c r="C35" s="719">
        <v>222.14</v>
      </c>
      <c r="D35" s="720" t="s">
        <v>1313</v>
      </c>
      <c r="E35" s="468"/>
      <c r="F35" s="545"/>
      <c r="G35" s="545"/>
    </row>
    <row r="36" spans="1:7">
      <c r="A36" s="721" t="s">
        <v>49</v>
      </c>
      <c r="B36" s="27" t="s">
        <v>1314</v>
      </c>
      <c r="C36" s="715">
        <f>C11-C25</f>
        <v>165.80299999999988</v>
      </c>
      <c r="D36" s="705"/>
      <c r="E36" s="468"/>
      <c r="F36" s="545"/>
      <c r="G36" s="545"/>
    </row>
    <row r="37" spans="1:7" ht="25.5">
      <c r="A37" s="216" t="s">
        <v>69</v>
      </c>
      <c r="B37" s="480" t="s">
        <v>1315</v>
      </c>
      <c r="C37" s="722">
        <v>160.26</v>
      </c>
      <c r="D37" s="720" t="s">
        <v>1316</v>
      </c>
      <c r="E37" s="468"/>
      <c r="F37" s="545"/>
      <c r="G37" s="545"/>
    </row>
    <row r="38" spans="1:7">
      <c r="A38" s="721" t="s">
        <v>115</v>
      </c>
      <c r="B38" s="27" t="s">
        <v>1317</v>
      </c>
      <c r="C38" s="715">
        <f>C36-C37</f>
        <v>5.5429999999998927</v>
      </c>
      <c r="D38" s="705"/>
      <c r="E38" s="468"/>
      <c r="F38" s="545"/>
      <c r="G38" s="545"/>
    </row>
    <row r="39" spans="1:7">
      <c r="A39" s="721" t="s">
        <v>1318</v>
      </c>
      <c r="B39" s="27" t="s">
        <v>1319</v>
      </c>
      <c r="C39" s="715">
        <f>C40-C41</f>
        <v>0</v>
      </c>
      <c r="D39" s="705"/>
      <c r="E39" s="468"/>
      <c r="F39" s="545"/>
      <c r="G39" s="545"/>
    </row>
    <row r="40" spans="1:7">
      <c r="A40" s="723" t="s">
        <v>1320</v>
      </c>
      <c r="B40" s="724" t="s">
        <v>1321</v>
      </c>
      <c r="C40" s="722">
        <v>0</v>
      </c>
      <c r="D40" s="720" t="s">
        <v>1322</v>
      </c>
      <c r="E40" s="468"/>
      <c r="F40" s="545"/>
      <c r="G40" s="545"/>
    </row>
    <row r="41" spans="1:7">
      <c r="A41" s="723" t="s">
        <v>1323</v>
      </c>
      <c r="B41" s="724" t="s">
        <v>1324</v>
      </c>
      <c r="C41" s="715">
        <f>SUM(C42:C44)</f>
        <v>0</v>
      </c>
      <c r="D41" s="720" t="s">
        <v>1325</v>
      </c>
      <c r="E41" s="468"/>
      <c r="F41" s="545"/>
      <c r="G41" s="545"/>
    </row>
    <row r="42" spans="1:7">
      <c r="A42" s="725" t="s">
        <v>1326</v>
      </c>
      <c r="B42" s="25" t="s">
        <v>1327</v>
      </c>
      <c r="C42" s="280">
        <v>0</v>
      </c>
      <c r="D42" s="705" t="s">
        <v>1328</v>
      </c>
      <c r="E42" s="468"/>
      <c r="F42" s="545"/>
      <c r="G42" s="545"/>
    </row>
    <row r="43" spans="1:7">
      <c r="A43" s="725" t="s">
        <v>1329</v>
      </c>
      <c r="B43" s="25" t="s">
        <v>1330</v>
      </c>
      <c r="C43" s="280">
        <v>0</v>
      </c>
      <c r="D43" s="705" t="s">
        <v>1331</v>
      </c>
      <c r="E43" s="468"/>
      <c r="F43" s="545"/>
      <c r="G43" s="545"/>
    </row>
    <row r="44" spans="1:7">
      <c r="A44" s="725" t="s">
        <v>1332</v>
      </c>
      <c r="B44" s="25" t="s">
        <v>1333</v>
      </c>
      <c r="C44" s="280">
        <v>0</v>
      </c>
      <c r="D44" s="705" t="s">
        <v>1334</v>
      </c>
      <c r="E44" s="468"/>
      <c r="F44" s="545"/>
      <c r="G44" s="545"/>
    </row>
    <row r="45" spans="1:7">
      <c r="A45" s="721" t="s">
        <v>1335</v>
      </c>
      <c r="B45" s="27" t="s">
        <v>1336</v>
      </c>
      <c r="C45" s="715">
        <f>C46-C66</f>
        <v>16.939990000000002</v>
      </c>
      <c r="D45" s="705"/>
      <c r="E45" s="468"/>
      <c r="F45" s="545"/>
      <c r="G45" s="545"/>
    </row>
    <row r="46" spans="1:7">
      <c r="A46" s="723" t="s">
        <v>1337</v>
      </c>
      <c r="B46" s="724" t="s">
        <v>1338</v>
      </c>
      <c r="C46" s="715">
        <f>SUM(C47:C54,C56,C58,C60:C64)</f>
        <v>20.849990000000002</v>
      </c>
      <c r="D46" s="705" t="s">
        <v>1339</v>
      </c>
      <c r="E46" s="468"/>
      <c r="F46" s="545"/>
      <c r="G46" s="545"/>
    </row>
    <row r="47" spans="1:7">
      <c r="A47" s="708" t="s">
        <v>1340</v>
      </c>
      <c r="B47" s="17" t="s">
        <v>1341</v>
      </c>
      <c r="C47" s="224">
        <v>0</v>
      </c>
      <c r="D47" s="705"/>
      <c r="E47" s="468"/>
      <c r="F47" s="545"/>
      <c r="G47" s="545"/>
    </row>
    <row r="48" spans="1:7">
      <c r="A48" s="708" t="s">
        <v>1342</v>
      </c>
      <c r="B48" s="17" t="s">
        <v>1343</v>
      </c>
      <c r="C48" s="224">
        <v>0</v>
      </c>
      <c r="D48" s="705"/>
      <c r="E48" s="468"/>
      <c r="F48" s="545"/>
      <c r="G48" s="545"/>
    </row>
    <row r="49" spans="1:7">
      <c r="A49" s="708" t="s">
        <v>1344</v>
      </c>
      <c r="B49" s="17" t="s">
        <v>1345</v>
      </c>
      <c r="C49" s="224">
        <v>0</v>
      </c>
      <c r="D49" s="705"/>
      <c r="E49" s="468"/>
      <c r="F49" s="545"/>
      <c r="G49" s="545"/>
    </row>
    <row r="50" spans="1:7">
      <c r="A50" s="708" t="s">
        <v>1346</v>
      </c>
      <c r="B50" s="17" t="s">
        <v>1347</v>
      </c>
      <c r="C50" s="718">
        <v>0</v>
      </c>
      <c r="D50" s="705"/>
      <c r="E50" s="468"/>
      <c r="F50" s="545"/>
      <c r="G50" s="545"/>
    </row>
    <row r="51" spans="1:7">
      <c r="A51" s="708" t="s">
        <v>1348</v>
      </c>
      <c r="B51" s="17" t="s">
        <v>1349</v>
      </c>
      <c r="C51" s="718">
        <v>0</v>
      </c>
      <c r="D51" s="705"/>
      <c r="E51" s="468"/>
      <c r="F51" s="545"/>
      <c r="G51" s="545"/>
    </row>
    <row r="52" spans="1:7">
      <c r="A52" s="708" t="s">
        <v>1350</v>
      </c>
      <c r="B52" s="17" t="s">
        <v>1351</v>
      </c>
      <c r="C52" s="718">
        <v>0</v>
      </c>
      <c r="D52" s="705"/>
      <c r="E52" s="468"/>
      <c r="F52" s="545"/>
      <c r="G52" s="545"/>
    </row>
    <row r="53" spans="1:7">
      <c r="A53" s="708" t="s">
        <v>1352</v>
      </c>
      <c r="B53" s="17" t="s">
        <v>1353</v>
      </c>
      <c r="C53" s="718">
        <v>0</v>
      </c>
      <c r="D53" s="705"/>
      <c r="E53" s="468"/>
      <c r="F53" s="545"/>
      <c r="G53" s="545"/>
    </row>
    <row r="54" spans="1:7">
      <c r="A54" s="708" t="s">
        <v>1354</v>
      </c>
      <c r="B54" s="17" t="s">
        <v>1355</v>
      </c>
      <c r="C54" s="718">
        <v>1.8382799999999999</v>
      </c>
      <c r="D54" s="705"/>
      <c r="E54" s="468"/>
      <c r="F54" s="545"/>
      <c r="G54" s="545"/>
    </row>
    <row r="55" spans="1:7">
      <c r="A55" s="708" t="s">
        <v>1356</v>
      </c>
      <c r="B55" s="17" t="s">
        <v>1357</v>
      </c>
      <c r="C55" s="718">
        <v>0</v>
      </c>
      <c r="D55" s="705"/>
      <c r="E55" s="468"/>
      <c r="F55" s="545"/>
      <c r="G55" s="545"/>
    </row>
    <row r="56" spans="1:7">
      <c r="A56" s="708" t="s">
        <v>1358</v>
      </c>
      <c r="B56" s="17" t="s">
        <v>1359</v>
      </c>
      <c r="C56" s="718">
        <v>16.170000000000002</v>
      </c>
      <c r="D56" s="705"/>
      <c r="E56" s="468"/>
      <c r="F56" s="545"/>
      <c r="G56" s="545"/>
    </row>
    <row r="57" spans="1:7">
      <c r="A57" s="708" t="s">
        <v>1360</v>
      </c>
      <c r="B57" s="17" t="s">
        <v>1357</v>
      </c>
      <c r="C57" s="718">
        <v>0</v>
      </c>
      <c r="D57" s="705"/>
      <c r="E57" s="468"/>
      <c r="F57" s="545"/>
      <c r="G57" s="545"/>
    </row>
    <row r="58" spans="1:7">
      <c r="A58" s="708" t="s">
        <v>1361</v>
      </c>
      <c r="B58" s="17" t="s">
        <v>1362</v>
      </c>
      <c r="C58" s="726">
        <v>2.84171</v>
      </c>
      <c r="D58" s="705"/>
      <c r="E58" s="468"/>
      <c r="F58" s="545"/>
      <c r="G58" s="545"/>
    </row>
    <row r="59" spans="1:7">
      <c r="A59" s="708" t="s">
        <v>1363</v>
      </c>
      <c r="B59" s="17" t="s">
        <v>1357</v>
      </c>
      <c r="C59" s="718">
        <v>0</v>
      </c>
      <c r="D59" s="705"/>
      <c r="E59" s="468"/>
      <c r="F59" s="545"/>
      <c r="G59" s="545"/>
    </row>
    <row r="60" spans="1:7">
      <c r="A60" s="708" t="s">
        <v>1364</v>
      </c>
      <c r="B60" s="17" t="s">
        <v>1365</v>
      </c>
      <c r="C60" s="718">
        <v>0</v>
      </c>
      <c r="D60" s="705"/>
      <c r="E60" s="468"/>
      <c r="F60" s="545"/>
      <c r="G60" s="545"/>
    </row>
    <row r="61" spans="1:7">
      <c r="A61" s="708" t="s">
        <v>1366</v>
      </c>
      <c r="B61" s="17" t="s">
        <v>1367</v>
      </c>
      <c r="C61" s="718">
        <v>0</v>
      </c>
      <c r="D61" s="705"/>
      <c r="E61" s="468"/>
      <c r="F61" s="545"/>
      <c r="G61" s="545"/>
    </row>
    <row r="62" spans="1:7">
      <c r="A62" s="708" t="s">
        <v>1368</v>
      </c>
      <c r="B62" s="17" t="s">
        <v>1369</v>
      </c>
      <c r="C62" s="718">
        <v>0</v>
      </c>
      <c r="D62" s="705"/>
      <c r="E62" s="468"/>
      <c r="F62" s="545"/>
      <c r="G62" s="545"/>
    </row>
    <row r="63" spans="1:7">
      <c r="A63" s="708" t="s">
        <v>1370</v>
      </c>
      <c r="B63" s="17" t="s">
        <v>1371</v>
      </c>
      <c r="C63" s="718">
        <v>0</v>
      </c>
      <c r="D63" s="705"/>
      <c r="E63" s="468"/>
      <c r="F63" s="545"/>
      <c r="G63" s="545"/>
    </row>
    <row r="64" spans="1:7">
      <c r="A64" s="708" t="s">
        <v>1372</v>
      </c>
      <c r="B64" s="17" t="s">
        <v>1373</v>
      </c>
      <c r="C64" s="718">
        <v>0</v>
      </c>
      <c r="D64" s="705"/>
      <c r="E64" s="468"/>
      <c r="F64" s="545"/>
      <c r="G64" s="545"/>
    </row>
    <row r="65" spans="1:7">
      <c r="A65" s="708" t="s">
        <v>1374</v>
      </c>
      <c r="B65" s="17" t="s">
        <v>1357</v>
      </c>
      <c r="C65" s="718">
        <v>0</v>
      </c>
      <c r="D65" s="705"/>
      <c r="E65" s="468"/>
      <c r="F65" s="545"/>
      <c r="G65" s="545"/>
    </row>
    <row r="66" spans="1:7">
      <c r="A66" s="723" t="s">
        <v>1375</v>
      </c>
      <c r="B66" s="724" t="s">
        <v>1376</v>
      </c>
      <c r="C66" s="727">
        <f>SUM(C67,C74,C75)</f>
        <v>3.91</v>
      </c>
      <c r="D66" s="705" t="s">
        <v>1377</v>
      </c>
      <c r="E66" s="468"/>
      <c r="F66" s="545"/>
      <c r="G66" s="545"/>
    </row>
    <row r="67" spans="1:7">
      <c r="A67" s="725" t="s">
        <v>1378</v>
      </c>
      <c r="B67" s="14" t="s">
        <v>1379</v>
      </c>
      <c r="C67" s="728">
        <f>SUM(C68:C73)</f>
        <v>3.5</v>
      </c>
      <c r="D67" s="705" t="s">
        <v>1380</v>
      </c>
      <c r="E67" s="468"/>
      <c r="F67" s="545"/>
      <c r="G67" s="545"/>
    </row>
    <row r="68" spans="1:7">
      <c r="A68" s="708" t="s">
        <v>1381</v>
      </c>
      <c r="B68" s="38" t="s">
        <v>1382</v>
      </c>
      <c r="C68" s="279">
        <v>0</v>
      </c>
      <c r="D68" s="705"/>
      <c r="E68" s="468"/>
      <c r="F68" s="545"/>
      <c r="G68" s="545"/>
    </row>
    <row r="69" spans="1:7">
      <c r="A69" s="708" t="s">
        <v>1383</v>
      </c>
      <c r="B69" s="17" t="s">
        <v>1384</v>
      </c>
      <c r="C69" s="279">
        <v>0</v>
      </c>
      <c r="D69" s="705"/>
      <c r="E69" s="468"/>
      <c r="F69" s="545"/>
      <c r="G69" s="545"/>
    </row>
    <row r="70" spans="1:7">
      <c r="A70" s="708" t="s">
        <v>1385</v>
      </c>
      <c r="B70" s="17" t="s">
        <v>1386</v>
      </c>
      <c r="C70" s="279">
        <v>0</v>
      </c>
      <c r="D70" s="705"/>
      <c r="E70" s="468"/>
      <c r="F70" s="545"/>
      <c r="G70" s="545"/>
    </row>
    <row r="71" spans="1:7">
      <c r="A71" s="708" t="s">
        <v>1387</v>
      </c>
      <c r="B71" s="17" t="s">
        <v>1388</v>
      </c>
      <c r="C71" s="718">
        <v>0</v>
      </c>
      <c r="D71" s="705"/>
      <c r="E71" s="468"/>
      <c r="F71" s="545"/>
      <c r="G71" s="545"/>
    </row>
    <row r="72" spans="1:7">
      <c r="A72" s="708" t="s">
        <v>1389</v>
      </c>
      <c r="B72" s="17" t="s">
        <v>1390</v>
      </c>
      <c r="C72" s="718">
        <v>0</v>
      </c>
      <c r="D72" s="705"/>
      <c r="E72" s="468"/>
      <c r="F72" s="545"/>
      <c r="G72" s="545"/>
    </row>
    <row r="73" spans="1:7">
      <c r="A73" s="708" t="s">
        <v>1391</v>
      </c>
      <c r="B73" s="17" t="s">
        <v>1392</v>
      </c>
      <c r="C73" s="718">
        <v>3.5</v>
      </c>
      <c r="D73" s="705"/>
      <c r="E73" s="468"/>
      <c r="F73" s="545"/>
      <c r="G73" s="545"/>
    </row>
    <row r="74" spans="1:7">
      <c r="A74" s="725" t="s">
        <v>1393</v>
      </c>
      <c r="B74" s="14" t="s">
        <v>1394</v>
      </c>
      <c r="C74" s="729">
        <v>0</v>
      </c>
      <c r="D74" s="705" t="s">
        <v>1395</v>
      </c>
      <c r="E74" s="468"/>
      <c r="F74" s="545"/>
      <c r="G74" s="545"/>
    </row>
    <row r="75" spans="1:7">
      <c r="A75" s="725" t="s">
        <v>1396</v>
      </c>
      <c r="B75" s="14" t="s">
        <v>1397</v>
      </c>
      <c r="C75" s="729">
        <v>0.41</v>
      </c>
      <c r="D75" s="705" t="s">
        <v>1398</v>
      </c>
      <c r="E75" s="468"/>
      <c r="F75" s="545"/>
      <c r="G75" s="545"/>
    </row>
    <row r="76" spans="1:7">
      <c r="A76" s="721" t="s">
        <v>1399</v>
      </c>
      <c r="B76" s="27" t="s">
        <v>1400</v>
      </c>
      <c r="C76" s="715">
        <f>C77-C84</f>
        <v>111.13999999999999</v>
      </c>
      <c r="D76" s="705"/>
      <c r="E76" s="468"/>
      <c r="F76" s="545"/>
      <c r="G76" s="545"/>
    </row>
    <row r="77" spans="1:7">
      <c r="A77" s="723" t="s">
        <v>1401</v>
      </c>
      <c r="B77" s="724" t="s">
        <v>1402</v>
      </c>
      <c r="C77" s="727">
        <f>SUM(C78:C82)</f>
        <v>148.66999999999999</v>
      </c>
      <c r="D77" s="705"/>
      <c r="E77" s="468"/>
      <c r="F77" s="545"/>
      <c r="G77" s="545"/>
    </row>
    <row r="78" spans="1:7">
      <c r="A78" s="730" t="s">
        <v>1403</v>
      </c>
      <c r="B78" s="17" t="s">
        <v>1404</v>
      </c>
      <c r="C78" s="731">
        <v>-23.5</v>
      </c>
      <c r="D78" s="705"/>
      <c r="E78" s="468"/>
      <c r="F78" s="545"/>
      <c r="G78" s="545"/>
    </row>
    <row r="79" spans="1:7">
      <c r="A79" s="730" t="s">
        <v>1405</v>
      </c>
      <c r="B79" s="17" t="s">
        <v>1406</v>
      </c>
      <c r="C79" s="731">
        <v>172.17</v>
      </c>
      <c r="D79" s="705"/>
      <c r="E79" s="468"/>
      <c r="F79" s="545"/>
      <c r="G79" s="545"/>
    </row>
    <row r="80" spans="1:7">
      <c r="A80" s="730" t="s">
        <v>1407</v>
      </c>
      <c r="B80" s="17" t="s">
        <v>1408</v>
      </c>
      <c r="C80" s="731">
        <v>0</v>
      </c>
      <c r="D80" s="705"/>
      <c r="E80" s="468"/>
      <c r="F80" s="545"/>
      <c r="G80" s="545"/>
    </row>
    <row r="81" spans="1:7">
      <c r="A81" s="730" t="s">
        <v>1409</v>
      </c>
      <c r="B81" s="17" t="s">
        <v>1410</v>
      </c>
      <c r="C81" s="731">
        <v>0</v>
      </c>
      <c r="D81" s="705"/>
      <c r="E81" s="468"/>
      <c r="F81" s="545"/>
      <c r="G81" s="545"/>
    </row>
    <row r="82" spans="1:7">
      <c r="A82" s="730" t="s">
        <v>1411</v>
      </c>
      <c r="B82" s="732" t="s">
        <v>1412</v>
      </c>
      <c r="C82" s="731">
        <v>0</v>
      </c>
      <c r="D82" s="705"/>
      <c r="E82" s="468"/>
      <c r="F82" s="545"/>
      <c r="G82" s="545"/>
    </row>
    <row r="83" spans="1:7">
      <c r="A83" s="733" t="s">
        <v>1413</v>
      </c>
      <c r="B83" s="734" t="s">
        <v>1414</v>
      </c>
      <c r="C83" s="735">
        <v>0</v>
      </c>
      <c r="D83" s="705"/>
      <c r="E83" s="468"/>
      <c r="F83" s="545"/>
      <c r="G83" s="545"/>
    </row>
    <row r="84" spans="1:7">
      <c r="A84" s="723" t="s">
        <v>1415</v>
      </c>
      <c r="B84" s="736" t="s">
        <v>1416</v>
      </c>
      <c r="C84" s="727">
        <f>SUM(C85,C88,C89,C90)</f>
        <v>37.53</v>
      </c>
      <c r="D84" s="705"/>
      <c r="E84" s="468"/>
      <c r="F84" s="545"/>
      <c r="G84" s="545"/>
    </row>
    <row r="85" spans="1:7">
      <c r="A85" s="733" t="s">
        <v>1417</v>
      </c>
      <c r="B85" s="737" t="s">
        <v>1418</v>
      </c>
      <c r="C85" s="729">
        <v>1.35</v>
      </c>
      <c r="D85" s="705"/>
      <c r="E85" s="468"/>
      <c r="F85" s="545"/>
      <c r="G85" s="545"/>
    </row>
    <row r="86" spans="1:7">
      <c r="A86" s="733" t="s">
        <v>1419</v>
      </c>
      <c r="B86" s="738" t="s">
        <v>1420</v>
      </c>
      <c r="C86" s="718">
        <v>0</v>
      </c>
      <c r="D86" s="705"/>
      <c r="E86" s="468"/>
      <c r="F86" s="545"/>
      <c r="G86" s="545"/>
    </row>
    <row r="87" spans="1:7">
      <c r="A87" s="733" t="s">
        <v>1421</v>
      </c>
      <c r="B87" s="738" t="s">
        <v>1422</v>
      </c>
      <c r="C87" s="718">
        <v>1.35</v>
      </c>
      <c r="D87" s="705"/>
      <c r="E87" s="468"/>
      <c r="F87" s="545"/>
      <c r="G87" s="545"/>
    </row>
    <row r="88" spans="1:7">
      <c r="A88" s="733" t="s">
        <v>1423</v>
      </c>
      <c r="B88" s="737" t="s">
        <v>1424</v>
      </c>
      <c r="C88" s="718">
        <v>0</v>
      </c>
      <c r="D88" s="705"/>
      <c r="E88" s="468"/>
      <c r="F88" s="545"/>
      <c r="G88" s="545"/>
    </row>
    <row r="89" spans="1:7">
      <c r="A89" s="733" t="s">
        <v>1425</v>
      </c>
      <c r="B89" s="737" t="s">
        <v>1426</v>
      </c>
      <c r="C89" s="718">
        <v>36.18</v>
      </c>
      <c r="D89" s="705"/>
      <c r="E89" s="468"/>
      <c r="F89" s="545"/>
      <c r="G89" s="545"/>
    </row>
    <row r="90" spans="1:7">
      <c r="A90" s="733" t="s">
        <v>1427</v>
      </c>
      <c r="B90" s="737" t="s">
        <v>1428</v>
      </c>
      <c r="C90" s="718">
        <v>0</v>
      </c>
      <c r="D90" s="705"/>
      <c r="E90" s="468"/>
      <c r="F90" s="545"/>
      <c r="G90" s="545"/>
    </row>
    <row r="91" spans="1:7">
      <c r="A91" s="733" t="s">
        <v>1429</v>
      </c>
      <c r="B91" s="739" t="s">
        <v>1430</v>
      </c>
      <c r="C91" s="740">
        <v>0</v>
      </c>
      <c r="D91" s="705"/>
      <c r="E91" s="468"/>
      <c r="F91" s="545"/>
      <c r="G91" s="545"/>
    </row>
    <row r="92" spans="1:7" ht="31.5">
      <c r="A92" s="216" t="s">
        <v>1431</v>
      </c>
      <c r="B92" s="741" t="s">
        <v>1432</v>
      </c>
      <c r="C92" s="719">
        <v>75.930000000000007</v>
      </c>
      <c r="D92" s="720" t="s">
        <v>1433</v>
      </c>
      <c r="E92" s="468"/>
      <c r="F92" s="545"/>
      <c r="G92" s="545"/>
    </row>
    <row r="93" spans="1:7">
      <c r="A93" s="721" t="s">
        <v>1434</v>
      </c>
      <c r="B93" s="741" t="s">
        <v>1435</v>
      </c>
      <c r="C93" s="715">
        <f>C94-C95</f>
        <v>0</v>
      </c>
      <c r="D93" s="705"/>
      <c r="E93" s="468"/>
      <c r="F93" s="545"/>
      <c r="G93" s="545"/>
    </row>
    <row r="94" spans="1:7">
      <c r="A94" s="725" t="s">
        <v>1436</v>
      </c>
      <c r="B94" s="738" t="s">
        <v>1437</v>
      </c>
      <c r="C94" s="742">
        <v>0</v>
      </c>
      <c r="D94" s="705"/>
      <c r="E94" s="468"/>
      <c r="F94" s="545"/>
      <c r="G94" s="545"/>
    </row>
    <row r="95" spans="1:7">
      <c r="A95" s="725" t="s">
        <v>1438</v>
      </c>
      <c r="B95" s="738" t="s">
        <v>1439</v>
      </c>
      <c r="C95" s="742">
        <v>0</v>
      </c>
      <c r="D95" s="705"/>
      <c r="E95" s="468"/>
      <c r="F95" s="545"/>
      <c r="G95" s="545"/>
    </row>
    <row r="96" spans="1:7">
      <c r="A96" s="721" t="s">
        <v>1440</v>
      </c>
      <c r="B96" s="743" t="s">
        <v>1441</v>
      </c>
      <c r="C96" s="715">
        <f>C38+C39+C45+C76-C92+C93</f>
        <v>57.692989999999867</v>
      </c>
      <c r="D96" s="705" t="s">
        <v>1442</v>
      </c>
      <c r="E96" s="468"/>
      <c r="F96" s="545"/>
      <c r="G96" s="545"/>
    </row>
    <row r="97" spans="1:7" ht="15.75" thickBot="1">
      <c r="A97" s="611" t="s">
        <v>1443</v>
      </c>
      <c r="B97" s="744" t="s">
        <v>1444</v>
      </c>
      <c r="C97" s="745">
        <v>38.35</v>
      </c>
      <c r="D97" s="746"/>
      <c r="E97" s="468"/>
      <c r="F97" s="545"/>
      <c r="G97" s="545"/>
    </row>
    <row r="98" spans="1:7">
      <c r="A98" s="540"/>
      <c r="B98" s="542"/>
      <c r="C98" s="542"/>
      <c r="D98" s="467"/>
      <c r="E98" s="468"/>
      <c r="F98" s="545"/>
      <c r="G98" s="545"/>
    </row>
    <row r="99" spans="1:7">
      <c r="A99" s="543"/>
      <c r="B99" s="544"/>
      <c r="C99" s="544"/>
      <c r="D99" s="3"/>
      <c r="E99" s="545"/>
      <c r="F99" s="545"/>
      <c r="G99" s="545"/>
    </row>
    <row r="100" spans="1:7" ht="15.75" customHeight="1">
      <c r="A100" s="747"/>
      <c r="B100" s="747"/>
      <c r="C100" s="747"/>
      <c r="D100" s="747"/>
      <c r="E100" s="748"/>
      <c r="F100" s="3"/>
      <c r="G100" s="3"/>
    </row>
    <row r="101" spans="1:7" ht="15" customHeight="1">
      <c r="A101" s="747"/>
      <c r="B101" s="747"/>
      <c r="C101" s="747"/>
      <c r="D101" s="747"/>
      <c r="E101" s="749"/>
      <c r="F101" s="3"/>
      <c r="G101" s="3"/>
    </row>
    <row r="102" spans="1:7">
      <c r="A102" s="543"/>
      <c r="B102" s="544"/>
      <c r="C102" s="544"/>
      <c r="D102" s="3"/>
      <c r="E102" s="545"/>
      <c r="F102" s="545"/>
      <c r="G102" s="545"/>
    </row>
    <row r="103" spans="1:7">
      <c r="A103" s="543"/>
      <c r="B103" s="544"/>
      <c r="C103" s="544"/>
      <c r="D103" s="3"/>
      <c r="E103" s="545"/>
      <c r="F103" s="545"/>
      <c r="G103" s="545"/>
    </row>
  </sheetData>
  <sheetProtection password="F757" sheet="1" objects="1" scenarios="1"/>
  <mergeCells count="5">
    <mergeCell ref="B8:D8"/>
    <mergeCell ref="A1:D1"/>
    <mergeCell ref="A2:D2"/>
    <mergeCell ref="A3:D3"/>
    <mergeCell ref="A5:D5"/>
  </mergeCells>
  <pageMargins left="0.7" right="0.7" top="0.75" bottom="0.75" header="0.3" footer="0.3"/>
  <pageSetup paperSize="9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X29"/>
  <sheetViews>
    <sheetView topLeftCell="E7" zoomScale="50" zoomScaleNormal="50" workbookViewId="0">
      <selection activeCell="G18" sqref="G18:Q18"/>
    </sheetView>
  </sheetViews>
  <sheetFormatPr defaultRowHeight="15"/>
  <cols>
    <col min="1" max="1" width="9.140625" style="208"/>
    <col min="2" max="2" width="4.5703125" style="208" customWidth="1"/>
    <col min="3" max="3" width="45.85546875" style="208" customWidth="1"/>
    <col min="4" max="4" width="10" style="208" customWidth="1"/>
    <col min="5" max="5" width="14.7109375" style="208" customWidth="1"/>
    <col min="6" max="6" width="13.28515625" style="208" customWidth="1"/>
    <col min="7" max="7" width="14.5703125" style="208" customWidth="1"/>
    <col min="8" max="8" width="10" style="208" customWidth="1"/>
    <col min="9" max="9" width="9.42578125" style="208" customWidth="1"/>
    <col min="10" max="10" width="10.42578125" style="208" customWidth="1"/>
    <col min="11" max="12" width="9.140625" style="208"/>
    <col min="13" max="13" width="11" style="208" customWidth="1"/>
    <col min="14" max="15" width="13.85546875" style="208" customWidth="1"/>
    <col min="16" max="16" width="12.28515625" style="208" customWidth="1"/>
    <col min="17" max="17" width="14.28515625" style="208" customWidth="1"/>
    <col min="18" max="18" width="16.28515625" style="208" customWidth="1"/>
    <col min="19" max="19" width="9.140625" style="208"/>
    <col min="20" max="20" width="23.28515625" style="208" customWidth="1"/>
    <col min="21" max="16384" width="9.140625" style="208"/>
  </cols>
  <sheetData>
    <row r="1" spans="1:24">
      <c r="A1" s="1009" t="s">
        <v>0</v>
      </c>
      <c r="B1" s="1010"/>
      <c r="C1" s="1010"/>
      <c r="D1" s="1010"/>
      <c r="E1" s="1010"/>
      <c r="F1" s="1010"/>
      <c r="G1" s="1010"/>
      <c r="H1" s="1010"/>
      <c r="I1" s="1010"/>
      <c r="J1" s="1010"/>
      <c r="K1" s="1010"/>
      <c r="L1" s="1010"/>
      <c r="M1" s="1010"/>
      <c r="N1" s="1010"/>
      <c r="O1" s="1010"/>
      <c r="P1" s="1010"/>
      <c r="Q1" s="1010"/>
      <c r="R1" s="1011"/>
    </row>
    <row r="2" spans="1:24">
      <c r="A2" s="1009" t="s">
        <v>1</v>
      </c>
      <c r="B2" s="1010"/>
      <c r="C2" s="1010"/>
      <c r="D2" s="1010"/>
      <c r="E2" s="1010"/>
      <c r="F2" s="1010"/>
      <c r="G2" s="1010"/>
      <c r="H2" s="1010"/>
      <c r="I2" s="1010"/>
      <c r="J2" s="1010"/>
      <c r="K2" s="1010"/>
      <c r="L2" s="1010"/>
      <c r="M2" s="1010"/>
      <c r="N2" s="1010"/>
      <c r="O2" s="1010"/>
      <c r="P2" s="1010"/>
      <c r="Q2" s="1010"/>
      <c r="R2" s="1011"/>
    </row>
    <row r="3" spans="1:24">
      <c r="A3" s="1012"/>
      <c r="B3" s="1013"/>
      <c r="C3" s="1013"/>
      <c r="D3" s="1013"/>
      <c r="E3" s="1013"/>
      <c r="F3" s="1013"/>
      <c r="G3" s="1013"/>
      <c r="H3" s="1013"/>
      <c r="I3" s="1013"/>
      <c r="J3" s="1013"/>
      <c r="K3" s="1013"/>
      <c r="L3" s="1013"/>
      <c r="M3" s="1013"/>
      <c r="N3" s="1013"/>
      <c r="O3" s="1013"/>
      <c r="P3" s="1013"/>
      <c r="Q3" s="1013"/>
      <c r="R3" s="1014"/>
    </row>
    <row r="4" spans="1:24">
      <c r="A4" s="209"/>
      <c r="B4" s="209"/>
      <c r="C4" s="209"/>
      <c r="D4" s="209"/>
      <c r="E4" s="209"/>
      <c r="F4" s="209"/>
      <c r="G4" s="209"/>
      <c r="H4" s="209"/>
      <c r="I4" s="209"/>
      <c r="J4" s="209"/>
      <c r="K4" s="209"/>
      <c r="L4" s="209"/>
      <c r="M4" s="209"/>
      <c r="N4" s="209"/>
      <c r="O4" s="209"/>
      <c r="P4" s="209"/>
      <c r="Q4" s="209"/>
      <c r="R4" s="209"/>
    </row>
    <row r="5" spans="1:24">
      <c r="A5" s="1015" t="s">
        <v>1445</v>
      </c>
      <c r="B5" s="1016"/>
      <c r="C5" s="1016"/>
      <c r="D5" s="1016"/>
      <c r="E5" s="1016"/>
      <c r="F5" s="1016"/>
      <c r="G5" s="1016"/>
      <c r="H5" s="1016"/>
      <c r="I5" s="1016"/>
      <c r="J5" s="1016"/>
      <c r="K5" s="1016"/>
      <c r="L5" s="1016"/>
      <c r="M5" s="1016"/>
      <c r="N5" s="1016"/>
      <c r="O5" s="1016"/>
      <c r="P5" s="1016"/>
      <c r="Q5" s="1016"/>
      <c r="R5" s="1017"/>
    </row>
    <row r="6" spans="1:24">
      <c r="A6" s="209"/>
      <c r="B6" s="209"/>
      <c r="C6" s="209"/>
      <c r="D6" s="209"/>
      <c r="E6" s="209"/>
      <c r="F6" s="209"/>
      <c r="G6" s="209"/>
      <c r="H6" s="209"/>
      <c r="I6" s="209"/>
      <c r="J6" s="209"/>
      <c r="K6" s="209"/>
      <c r="L6" s="209"/>
      <c r="M6" s="209"/>
      <c r="N6" s="209"/>
      <c r="O6" s="209"/>
      <c r="P6" s="209"/>
      <c r="Q6" s="209"/>
      <c r="R6" s="209"/>
    </row>
    <row r="8" spans="1:24" ht="15.75" customHeight="1" thickBot="1">
      <c r="A8" s="3"/>
      <c r="B8" s="750"/>
      <c r="C8" s="697"/>
      <c r="D8" s="697"/>
      <c r="E8" s="697"/>
      <c r="F8" s="697"/>
      <c r="G8" s="697"/>
      <c r="H8" s="697"/>
      <c r="I8" s="697"/>
      <c r="J8" s="697"/>
      <c r="K8" s="3"/>
      <c r="L8" s="1151" t="s">
        <v>1446</v>
      </c>
      <c r="M8" s="1151"/>
      <c r="N8" s="1151"/>
      <c r="O8" s="1151"/>
      <c r="P8" s="1151"/>
      <c r="Q8" s="1151"/>
      <c r="R8" s="1151"/>
      <c r="S8" s="3"/>
      <c r="T8" s="3"/>
      <c r="U8" s="3"/>
      <c r="V8" s="3"/>
      <c r="W8" s="3"/>
      <c r="X8" s="3"/>
    </row>
    <row r="9" spans="1:24" ht="15" customHeight="1">
      <c r="A9" s="545"/>
      <c r="B9" s="1060" t="s">
        <v>4</v>
      </c>
      <c r="C9" s="1142" t="s">
        <v>5</v>
      </c>
      <c r="D9" s="1065" t="s">
        <v>161</v>
      </c>
      <c r="E9" s="1068" t="s">
        <v>785</v>
      </c>
      <c r="F9" s="1060" t="s">
        <v>1447</v>
      </c>
      <c r="G9" s="1138" t="s">
        <v>876</v>
      </c>
      <c r="H9" s="1139"/>
      <c r="I9" s="1139"/>
      <c r="J9" s="1139"/>
      <c r="K9" s="1139"/>
      <c r="L9" s="1139"/>
      <c r="M9" s="1139"/>
      <c r="N9" s="1139"/>
      <c r="O9" s="1140"/>
      <c r="P9" s="1060" t="s">
        <v>788</v>
      </c>
      <c r="Q9" s="1068" t="s">
        <v>789</v>
      </c>
      <c r="R9" s="1152" t="s">
        <v>494</v>
      </c>
      <c r="S9" s="545"/>
      <c r="T9" s="545"/>
      <c r="U9" s="545"/>
      <c r="V9" s="545"/>
      <c r="W9" s="545"/>
      <c r="X9" s="545"/>
    </row>
    <row r="10" spans="1:24" ht="15" customHeight="1">
      <c r="A10" s="545"/>
      <c r="B10" s="1061"/>
      <c r="C10" s="1143"/>
      <c r="D10" s="1066"/>
      <c r="E10" s="1069"/>
      <c r="F10" s="1061"/>
      <c r="G10" s="1076" t="s">
        <v>877</v>
      </c>
      <c r="H10" s="1080" t="s">
        <v>791</v>
      </c>
      <c r="I10" s="1081"/>
      <c r="J10" s="1134"/>
      <c r="K10" s="1080" t="s">
        <v>792</v>
      </c>
      <c r="L10" s="1081"/>
      <c r="M10" s="1081"/>
      <c r="N10" s="1081"/>
      <c r="O10" s="1082"/>
      <c r="P10" s="1061"/>
      <c r="Q10" s="1069"/>
      <c r="R10" s="1153"/>
      <c r="S10" s="545"/>
      <c r="T10" s="545"/>
      <c r="U10" s="545"/>
      <c r="V10" s="545"/>
      <c r="W10" s="545"/>
      <c r="X10" s="545"/>
    </row>
    <row r="11" spans="1:24" ht="32.25" customHeight="1">
      <c r="A11" s="545"/>
      <c r="B11" s="1061"/>
      <c r="C11" s="1143"/>
      <c r="D11" s="1066"/>
      <c r="E11" s="1069"/>
      <c r="F11" s="1061"/>
      <c r="G11" s="1077"/>
      <c r="H11" s="1135"/>
      <c r="I11" s="1136"/>
      <c r="J11" s="1137"/>
      <c r="K11" s="1135"/>
      <c r="L11" s="1136"/>
      <c r="M11" s="1136"/>
      <c r="N11" s="1136"/>
      <c r="O11" s="1141"/>
      <c r="P11" s="1061"/>
      <c r="Q11" s="1069"/>
      <c r="R11" s="1153"/>
      <c r="S11" s="545"/>
      <c r="T11" s="545"/>
      <c r="U11" s="545"/>
      <c r="V11" s="545"/>
      <c r="W11" s="545"/>
      <c r="X11" s="545"/>
    </row>
    <row r="12" spans="1:24" ht="92.25" customHeight="1" thickBot="1">
      <c r="A12" s="545"/>
      <c r="B12" s="1062"/>
      <c r="C12" s="1144"/>
      <c r="D12" s="1067"/>
      <c r="E12" s="1070"/>
      <c r="F12" s="1062"/>
      <c r="G12" s="1078"/>
      <c r="H12" s="469" t="s">
        <v>793</v>
      </c>
      <c r="I12" s="469" t="s">
        <v>794</v>
      </c>
      <c r="J12" s="469" t="s">
        <v>795</v>
      </c>
      <c r="K12" s="469" t="s">
        <v>796</v>
      </c>
      <c r="L12" s="469" t="s">
        <v>797</v>
      </c>
      <c r="M12" s="469" t="s">
        <v>798</v>
      </c>
      <c r="N12" s="470" t="s">
        <v>883</v>
      </c>
      <c r="O12" s="751" t="s">
        <v>884</v>
      </c>
      <c r="P12" s="1062"/>
      <c r="Q12" s="1070"/>
      <c r="R12" s="1154"/>
      <c r="S12" s="545"/>
      <c r="T12" s="545"/>
      <c r="U12" s="545"/>
      <c r="V12" s="545"/>
      <c r="W12" s="545"/>
      <c r="X12" s="545"/>
    </row>
    <row r="13" spans="1:24">
      <c r="A13" s="545"/>
      <c r="B13" s="549">
        <v>1</v>
      </c>
      <c r="C13" s="54">
        <v>2</v>
      </c>
      <c r="D13" s="54">
        <v>3</v>
      </c>
      <c r="E13" s="550">
        <v>4</v>
      </c>
      <c r="F13" s="752">
        <v>5</v>
      </c>
      <c r="G13" s="753">
        <v>6</v>
      </c>
      <c r="H13" s="753">
        <v>7</v>
      </c>
      <c r="I13" s="753">
        <v>8</v>
      </c>
      <c r="J13" s="54">
        <v>9</v>
      </c>
      <c r="K13" s="753">
        <v>10</v>
      </c>
      <c r="L13" s="754">
        <v>11</v>
      </c>
      <c r="M13" s="754">
        <v>12</v>
      </c>
      <c r="N13" s="54">
        <v>13</v>
      </c>
      <c r="O13" s="755">
        <v>14</v>
      </c>
      <c r="P13" s="549">
        <v>15</v>
      </c>
      <c r="Q13" s="755">
        <v>16</v>
      </c>
      <c r="R13" s="700">
        <v>17</v>
      </c>
      <c r="S13" s="545"/>
      <c r="T13" s="545"/>
      <c r="U13" s="545"/>
      <c r="V13" s="545"/>
      <c r="W13" s="545"/>
      <c r="X13" s="545"/>
    </row>
    <row r="14" spans="1:24" ht="31.5" customHeight="1">
      <c r="A14" s="545"/>
      <c r="B14" s="144" t="s">
        <v>349</v>
      </c>
      <c r="C14" s="756" t="s">
        <v>1448</v>
      </c>
      <c r="D14" s="486" t="s">
        <v>647</v>
      </c>
      <c r="E14" s="757">
        <f>SUM(F14,P14,Q14)</f>
        <v>1136.1299999999999</v>
      </c>
      <c r="F14" s="758">
        <f>SUM(G14:O14)</f>
        <v>1132.6299999999999</v>
      </c>
      <c r="G14" s="759">
        <v>39.36</v>
      </c>
      <c r="H14" s="760">
        <v>206.3</v>
      </c>
      <c r="I14" s="760">
        <v>49.97</v>
      </c>
      <c r="J14" s="760">
        <v>132.55000000000001</v>
      </c>
      <c r="K14" s="760">
        <v>172.36</v>
      </c>
      <c r="L14" s="761">
        <v>371.35</v>
      </c>
      <c r="M14" s="760">
        <v>136.38</v>
      </c>
      <c r="N14" s="759">
        <v>15.09</v>
      </c>
      <c r="O14" s="762">
        <v>9.27</v>
      </c>
      <c r="P14" s="763">
        <v>0</v>
      </c>
      <c r="Q14" s="235">
        <v>3.5</v>
      </c>
      <c r="R14" s="764" t="s">
        <v>1449</v>
      </c>
      <c r="S14" s="545"/>
      <c r="T14" s="545"/>
      <c r="U14" s="545"/>
      <c r="V14" s="545"/>
      <c r="W14" s="545"/>
      <c r="X14" s="545"/>
    </row>
    <row r="15" spans="1:24" ht="45" customHeight="1">
      <c r="A15" s="545"/>
      <c r="B15" s="63" t="s">
        <v>353</v>
      </c>
      <c r="C15" s="492" t="s">
        <v>1450</v>
      </c>
      <c r="D15" s="486" t="s">
        <v>647</v>
      </c>
      <c r="E15" s="757">
        <f>SUM(F15,P15,Q15)</f>
        <v>222.14139999999998</v>
      </c>
      <c r="F15" s="758">
        <f>SUM(G15:O15)</f>
        <v>222.14139999999998</v>
      </c>
      <c r="G15" s="627">
        <v>1.78</v>
      </c>
      <c r="H15" s="627">
        <v>42.21</v>
      </c>
      <c r="I15" s="627">
        <v>13.33</v>
      </c>
      <c r="J15" s="627">
        <v>26.66</v>
      </c>
      <c r="K15" s="627">
        <v>40.42</v>
      </c>
      <c r="L15" s="627">
        <v>68.86</v>
      </c>
      <c r="M15" s="627">
        <v>24.44</v>
      </c>
      <c r="N15" s="627">
        <v>2.2214</v>
      </c>
      <c r="O15" s="280">
        <v>2.2200000000000002</v>
      </c>
      <c r="P15" s="765">
        <v>0</v>
      </c>
      <c r="Q15" s="243">
        <v>0</v>
      </c>
      <c r="R15" s="766" t="s">
        <v>1451</v>
      </c>
      <c r="S15" s="545"/>
      <c r="T15" s="545"/>
      <c r="U15" s="545"/>
      <c r="V15" s="545"/>
      <c r="W15" s="545"/>
      <c r="X15" s="545"/>
    </row>
    <row r="16" spans="1:24" ht="47.25" customHeight="1">
      <c r="A16" s="545"/>
      <c r="B16" s="63" t="s">
        <v>366</v>
      </c>
      <c r="C16" s="756" t="s">
        <v>1452</v>
      </c>
      <c r="D16" s="486" t="s">
        <v>647</v>
      </c>
      <c r="E16" s="767">
        <f>SUM(E14,E15)</f>
        <v>1358.2713999999999</v>
      </c>
      <c r="F16" s="768">
        <f>SUM(F14,F15)</f>
        <v>1354.7713999999999</v>
      </c>
      <c r="G16" s="639">
        <f t="shared" ref="G16:Q16" si="0">SUM(G14,G15)</f>
        <v>41.14</v>
      </c>
      <c r="H16" s="639">
        <f t="shared" si="0"/>
        <v>248.51000000000002</v>
      </c>
      <c r="I16" s="639">
        <f t="shared" si="0"/>
        <v>63.3</v>
      </c>
      <c r="J16" s="639">
        <f t="shared" si="0"/>
        <v>159.21</v>
      </c>
      <c r="K16" s="639">
        <f t="shared" si="0"/>
        <v>212.78000000000003</v>
      </c>
      <c r="L16" s="639">
        <f t="shared" si="0"/>
        <v>440.21000000000004</v>
      </c>
      <c r="M16" s="639">
        <f t="shared" si="0"/>
        <v>160.82</v>
      </c>
      <c r="N16" s="639">
        <f t="shared" si="0"/>
        <v>17.311399999999999</v>
      </c>
      <c r="O16" s="769">
        <f t="shared" si="0"/>
        <v>11.49</v>
      </c>
      <c r="P16" s="768">
        <f t="shared" si="0"/>
        <v>0</v>
      </c>
      <c r="Q16" s="639">
        <f t="shared" si="0"/>
        <v>3.5</v>
      </c>
      <c r="R16" s="770"/>
      <c r="S16" s="545"/>
      <c r="T16" s="545"/>
      <c r="U16" s="545"/>
      <c r="V16" s="545"/>
      <c r="W16" s="545"/>
      <c r="X16" s="545"/>
    </row>
    <row r="17" spans="1:24" ht="33" customHeight="1">
      <c r="A17" s="545"/>
      <c r="B17" s="63" t="s">
        <v>171</v>
      </c>
      <c r="C17" s="492" t="s">
        <v>908</v>
      </c>
      <c r="D17" s="771" t="s">
        <v>838</v>
      </c>
      <c r="E17" s="772">
        <f>SUM(F17,P17,Q17)</f>
        <v>100.00000000000001</v>
      </c>
      <c r="F17" s="773">
        <f>SUM(G17:O17)</f>
        <v>99.742319539379253</v>
      </c>
      <c r="G17" s="774">
        <f t="shared" ref="G17:O17" si="1">IF($E$16=0,0,G16/$E$16*100)</f>
        <v>3.0288497571251227</v>
      </c>
      <c r="H17" s="775">
        <f t="shared" si="1"/>
        <v>18.296048933961213</v>
      </c>
      <c r="I17" s="775">
        <f t="shared" si="1"/>
        <v>4.660335187798256</v>
      </c>
      <c r="J17" s="775">
        <f t="shared" si="1"/>
        <v>11.721516038694478</v>
      </c>
      <c r="K17" s="775">
        <f t="shared" si="1"/>
        <v>15.665499545967032</v>
      </c>
      <c r="L17" s="775">
        <f t="shared" si="1"/>
        <v>32.409575877103805</v>
      </c>
      <c r="M17" s="775">
        <f t="shared" si="1"/>
        <v>11.840049050580024</v>
      </c>
      <c r="N17" s="775">
        <f t="shared" si="1"/>
        <v>1.2745170074257619</v>
      </c>
      <c r="O17" s="774">
        <f t="shared" si="1"/>
        <v>0.8459281407235697</v>
      </c>
      <c r="P17" s="776">
        <f t="shared" ref="P17" si="2">IF($E$16=0,0,P16/$E$16*100)</f>
        <v>0</v>
      </c>
      <c r="Q17" s="777">
        <f t="shared" ref="Q17" si="3">IF($E$16=0,0,Q16/$E$16*100)</f>
        <v>0.25768046062075667</v>
      </c>
      <c r="R17" s="770"/>
      <c r="S17" s="545"/>
      <c r="T17" s="545"/>
      <c r="U17" s="545"/>
      <c r="V17" s="545"/>
      <c r="W17" s="545"/>
      <c r="X17" s="545"/>
    </row>
    <row r="18" spans="1:24" ht="48" customHeight="1">
      <c r="A18" s="545"/>
      <c r="B18" s="63" t="s">
        <v>186</v>
      </c>
      <c r="C18" s="492" t="s">
        <v>1453</v>
      </c>
      <c r="D18" s="486" t="s">
        <v>647</v>
      </c>
      <c r="E18" s="767">
        <f>SUM(F18,P18,Q18)</f>
        <v>160.67000000000002</v>
      </c>
      <c r="F18" s="773">
        <f>SUM(G18:O18)</f>
        <v>160.25598480392065</v>
      </c>
      <c r="G18" s="778">
        <v>4.8664529047729346</v>
      </c>
      <c r="H18" s="778">
        <v>29.396261822195481</v>
      </c>
      <c r="I18" s="778">
        <v>7.4877605462354575</v>
      </c>
      <c r="J18" s="778">
        <v>18.832959819370416</v>
      </c>
      <c r="K18" s="778">
        <v>25.169758120505232</v>
      </c>
      <c r="L18" s="778">
        <v>52.072465561742689</v>
      </c>
      <c r="M18" s="778">
        <v>19.023406809566929</v>
      </c>
      <c r="N18" s="778">
        <v>2.0477664758309717</v>
      </c>
      <c r="O18" s="779">
        <v>1.3591527437005593</v>
      </c>
      <c r="P18" s="780">
        <v>0</v>
      </c>
      <c r="Q18" s="778">
        <v>0.41401519607936971</v>
      </c>
      <c r="R18" s="766" t="s">
        <v>1454</v>
      </c>
      <c r="S18" s="545"/>
      <c r="T18" s="545"/>
      <c r="U18" s="545"/>
      <c r="V18" s="545"/>
      <c r="W18" s="545"/>
      <c r="X18" s="545"/>
    </row>
    <row r="19" spans="1:24">
      <c r="A19" s="545"/>
      <c r="B19" s="242" t="s">
        <v>197</v>
      </c>
      <c r="C19" s="781" t="s">
        <v>1455</v>
      </c>
      <c r="D19" s="486" t="s">
        <v>647</v>
      </c>
      <c r="E19" s="767">
        <f>SUM(E14,E15,E18)</f>
        <v>1518.9413999999999</v>
      </c>
      <c r="F19" s="768">
        <f>SUM(F14,F15,F18)</f>
        <v>1515.0273848039205</v>
      </c>
      <c r="G19" s="639">
        <f t="shared" ref="G19:Q19" si="4">SUM(G14,G15,G18)</f>
        <v>46.006452904772935</v>
      </c>
      <c r="H19" s="639">
        <f t="shared" si="4"/>
        <v>277.90626182219552</v>
      </c>
      <c r="I19" s="639">
        <f t="shared" si="4"/>
        <v>70.787760546235461</v>
      </c>
      <c r="J19" s="639">
        <f t="shared" si="4"/>
        <v>178.04295981937042</v>
      </c>
      <c r="K19" s="639">
        <f t="shared" si="4"/>
        <v>237.94975812050527</v>
      </c>
      <c r="L19" s="639">
        <f t="shared" si="4"/>
        <v>492.2824655617427</v>
      </c>
      <c r="M19" s="639">
        <f t="shared" si="4"/>
        <v>179.84340680956691</v>
      </c>
      <c r="N19" s="639">
        <f t="shared" si="4"/>
        <v>19.359166475830971</v>
      </c>
      <c r="O19" s="769">
        <f t="shared" si="4"/>
        <v>12.849152743700559</v>
      </c>
      <c r="P19" s="768">
        <f t="shared" si="4"/>
        <v>0</v>
      </c>
      <c r="Q19" s="639">
        <f t="shared" si="4"/>
        <v>3.9140151960793697</v>
      </c>
      <c r="R19" s="770"/>
      <c r="S19" s="545"/>
      <c r="T19" s="545"/>
      <c r="U19" s="545"/>
      <c r="V19" s="545"/>
      <c r="W19" s="545"/>
      <c r="X19" s="545"/>
    </row>
    <row r="20" spans="1:24" ht="56.25">
      <c r="A20" s="545"/>
      <c r="B20" s="216" t="s">
        <v>205</v>
      </c>
      <c r="C20" s="782" t="s">
        <v>1456</v>
      </c>
      <c r="D20" s="486" t="s">
        <v>647</v>
      </c>
      <c r="E20" s="783">
        <f>SUM(F20,P20,Q20)</f>
        <v>1541.4229999999998</v>
      </c>
      <c r="F20" s="784">
        <f>SUM(G20:O20)</f>
        <v>1520.5729999999999</v>
      </c>
      <c r="G20" s="785">
        <v>52.234650000000002</v>
      </c>
      <c r="H20" s="1145">
        <v>550.61190999999997</v>
      </c>
      <c r="I20" s="1146"/>
      <c r="J20" s="1147"/>
      <c r="K20" s="786">
        <v>250.59</v>
      </c>
      <c r="L20" s="786">
        <v>476.57393999999999</v>
      </c>
      <c r="M20" s="786">
        <v>158.54</v>
      </c>
      <c r="N20" s="786">
        <v>18.919899999999998</v>
      </c>
      <c r="O20" s="787">
        <v>13.102600000000001</v>
      </c>
      <c r="P20" s="788">
        <v>0</v>
      </c>
      <c r="Q20" s="789">
        <v>20.85</v>
      </c>
      <c r="R20" s="764" t="s">
        <v>1457</v>
      </c>
      <c r="S20" s="545"/>
      <c r="T20" s="545"/>
      <c r="U20" s="545"/>
      <c r="V20" s="545"/>
      <c r="W20" s="545"/>
      <c r="X20" s="545"/>
    </row>
    <row r="21" spans="1:24" ht="90">
      <c r="A21" s="545"/>
      <c r="B21" s="242" t="s">
        <v>207</v>
      </c>
      <c r="C21" s="790" t="s">
        <v>1458</v>
      </c>
      <c r="D21" s="486" t="s">
        <v>647</v>
      </c>
      <c r="E21" s="767">
        <f>SUM(F21,P21,Q21)</f>
        <v>0</v>
      </c>
      <c r="F21" s="768">
        <f>SUM(G21:O21)</f>
        <v>0</v>
      </c>
      <c r="G21" s="628">
        <v>0</v>
      </c>
      <c r="H21" s="628">
        <v>0</v>
      </c>
      <c r="I21" s="628">
        <v>0</v>
      </c>
      <c r="J21" s="791">
        <v>0</v>
      </c>
      <c r="K21" s="792">
        <v>0</v>
      </c>
      <c r="L21" s="792">
        <v>0</v>
      </c>
      <c r="M21" s="793">
        <v>0</v>
      </c>
      <c r="N21" s="793">
        <v>0</v>
      </c>
      <c r="O21" s="794">
        <v>0</v>
      </c>
      <c r="P21" s="795">
        <v>0</v>
      </c>
      <c r="Q21" s="796">
        <v>0</v>
      </c>
      <c r="R21" s="764" t="s">
        <v>1459</v>
      </c>
      <c r="S21" s="545"/>
      <c r="T21" s="545"/>
      <c r="U21" s="545"/>
      <c r="V21" s="545"/>
      <c r="W21" s="545"/>
      <c r="X21" s="545"/>
    </row>
    <row r="22" spans="1:24" ht="15.75" thickBot="1">
      <c r="A22" s="545"/>
      <c r="B22" s="611" t="s">
        <v>209</v>
      </c>
      <c r="C22" s="797" t="s">
        <v>1460</v>
      </c>
      <c r="D22" s="798" t="s">
        <v>647</v>
      </c>
      <c r="E22" s="799">
        <f>SUM(F22,P22,Q22)</f>
        <v>22.481599999999958</v>
      </c>
      <c r="F22" s="800">
        <f>(F20+F21)-F19</f>
        <v>5.545615196079325</v>
      </c>
      <c r="G22" s="801">
        <f>(G20+G21)-G19</f>
        <v>6.2281970952270669</v>
      </c>
      <c r="H22" s="1148">
        <f>(H20+H21+I21+J21)-(H19+I19+J19)</f>
        <v>23.874927812198507</v>
      </c>
      <c r="I22" s="1149"/>
      <c r="J22" s="1150"/>
      <c r="K22" s="801">
        <f t="shared" ref="K22:Q22" si="5">(K20+K21)-K19</f>
        <v>12.640241879494738</v>
      </c>
      <c r="L22" s="801">
        <f t="shared" si="5"/>
        <v>-15.708525561742704</v>
      </c>
      <c r="M22" s="801">
        <f t="shared" si="5"/>
        <v>-21.303406809566923</v>
      </c>
      <c r="N22" s="801">
        <f t="shared" si="5"/>
        <v>-0.43926647583097278</v>
      </c>
      <c r="O22" s="613">
        <f t="shared" si="5"/>
        <v>0.25344725629944165</v>
      </c>
      <c r="P22" s="800">
        <f t="shared" si="5"/>
        <v>0</v>
      </c>
      <c r="Q22" s="801">
        <f t="shared" si="5"/>
        <v>16.935984803920633</v>
      </c>
      <c r="R22" s="802" t="s">
        <v>1461</v>
      </c>
      <c r="S22" s="545"/>
      <c r="T22" s="545"/>
      <c r="U22" s="545"/>
      <c r="V22" s="545"/>
      <c r="W22" s="545"/>
      <c r="X22" s="545"/>
    </row>
    <row r="23" spans="1:24">
      <c r="A23" s="545"/>
      <c r="B23" s="803"/>
      <c r="C23" s="804"/>
      <c r="D23" s="805"/>
      <c r="E23" s="804"/>
      <c r="F23" s="804"/>
      <c r="G23" s="804"/>
      <c r="H23" s="806"/>
      <c r="I23" s="806"/>
      <c r="J23" s="806"/>
      <c r="K23" s="806"/>
      <c r="L23" s="806"/>
      <c r="M23" s="806"/>
      <c r="N23" s="806"/>
      <c r="O23" s="806"/>
      <c r="P23" s="806"/>
      <c r="Q23" s="806"/>
      <c r="R23" s="807"/>
      <c r="S23" s="545"/>
      <c r="T23" s="545"/>
      <c r="U23" s="545"/>
      <c r="V23" s="545"/>
      <c r="W23" s="545"/>
      <c r="X23" s="545"/>
    </row>
    <row r="24" spans="1:24">
      <c r="A24" s="545"/>
      <c r="B24" s="803"/>
      <c r="C24" s="804"/>
      <c r="D24" s="805"/>
      <c r="E24" s="804"/>
      <c r="F24" s="804"/>
      <c r="G24" s="804"/>
      <c r="H24" s="806"/>
      <c r="I24" s="806"/>
      <c r="J24" s="806"/>
      <c r="K24" s="806"/>
      <c r="L24" s="806"/>
      <c r="M24" s="806"/>
      <c r="N24" s="806"/>
      <c r="O24" s="806"/>
      <c r="P24" s="806"/>
      <c r="Q24" s="806"/>
      <c r="R24" s="807"/>
      <c r="S24" s="545"/>
      <c r="T24" s="545"/>
      <c r="U24" s="545"/>
      <c r="V24" s="545"/>
      <c r="W24" s="545"/>
      <c r="X24" s="545"/>
    </row>
    <row r="25" spans="1:24">
      <c r="A25" s="545"/>
      <c r="B25" s="543"/>
      <c r="C25" s="544"/>
      <c r="D25" s="544"/>
      <c r="E25" s="544"/>
      <c r="F25" s="544"/>
      <c r="G25" s="544"/>
      <c r="H25" s="545"/>
      <c r="I25" s="545"/>
      <c r="J25" s="545"/>
      <c r="K25" s="545"/>
      <c r="L25" s="545"/>
      <c r="M25" s="545"/>
      <c r="N25" s="545"/>
      <c r="O25" s="545"/>
      <c r="P25" s="545"/>
      <c r="Q25" s="545"/>
      <c r="R25" s="3"/>
      <c r="S25" s="545"/>
      <c r="T25" s="545"/>
      <c r="U25" s="545"/>
      <c r="V25" s="545"/>
      <c r="W25" s="545"/>
      <c r="X25" s="545"/>
    </row>
    <row r="26" spans="1:24">
      <c r="A26" s="545"/>
      <c r="B26" s="543"/>
      <c r="C26" s="544"/>
      <c r="D26" s="544"/>
      <c r="E26" s="544"/>
      <c r="F26" s="544"/>
      <c r="G26" s="544"/>
      <c r="H26" s="545"/>
      <c r="I26" s="545"/>
      <c r="J26" s="545"/>
      <c r="K26" s="545"/>
      <c r="L26" s="545"/>
      <c r="M26" s="545"/>
      <c r="N26" s="545"/>
      <c r="O26" s="545"/>
      <c r="P26" s="545"/>
      <c r="Q26" s="545"/>
      <c r="R26" s="3"/>
      <c r="S26" s="545"/>
      <c r="T26" s="545"/>
      <c r="U26" s="545"/>
      <c r="V26" s="545"/>
      <c r="W26" s="545"/>
      <c r="X26" s="545"/>
    </row>
    <row r="27" spans="1:24">
      <c r="A27" s="545"/>
      <c r="B27" s="543"/>
      <c r="C27" s="544"/>
      <c r="D27" s="544"/>
      <c r="E27" s="544"/>
      <c r="F27" s="544"/>
      <c r="G27" s="544"/>
      <c r="H27" s="545"/>
      <c r="I27" s="545"/>
      <c r="J27" s="545"/>
      <c r="K27" s="545"/>
      <c r="L27" s="545"/>
      <c r="M27" s="545"/>
      <c r="N27" s="545"/>
      <c r="O27" s="545"/>
      <c r="P27" s="545"/>
      <c r="Q27" s="545"/>
      <c r="R27" s="3"/>
      <c r="S27" s="545"/>
      <c r="T27" s="545"/>
      <c r="U27" s="545"/>
      <c r="V27" s="545"/>
      <c r="W27" s="545"/>
      <c r="X27" s="545"/>
    </row>
    <row r="28" spans="1:24">
      <c r="A28" s="545"/>
      <c r="B28" s="543"/>
      <c r="C28" s="544"/>
      <c r="D28" s="544"/>
      <c r="E28" s="544"/>
      <c r="F28" s="544"/>
      <c r="G28" s="544"/>
      <c r="H28" s="545"/>
      <c r="I28" s="545"/>
      <c r="J28" s="545"/>
      <c r="K28" s="545"/>
      <c r="L28" s="545"/>
      <c r="M28" s="545"/>
      <c r="N28" s="545"/>
      <c r="O28" s="545"/>
      <c r="P28" s="545"/>
      <c r="Q28" s="545"/>
      <c r="R28" s="3"/>
      <c r="S28" s="545"/>
      <c r="T28" s="545"/>
      <c r="U28" s="545"/>
      <c r="V28" s="545"/>
      <c r="W28" s="545"/>
      <c r="X28" s="545"/>
    </row>
    <row r="29" spans="1:24">
      <c r="A29" s="545"/>
      <c r="B29" s="543"/>
      <c r="C29" s="544"/>
      <c r="D29" s="544"/>
      <c r="E29" s="544"/>
      <c r="F29" s="544"/>
      <c r="G29" s="544"/>
      <c r="H29" s="545"/>
      <c r="I29" s="545"/>
      <c r="J29" s="545"/>
      <c r="K29" s="545"/>
      <c r="L29" s="545"/>
      <c r="M29" s="545"/>
      <c r="N29" s="545"/>
      <c r="O29" s="545"/>
      <c r="P29" s="545"/>
      <c r="Q29" s="545"/>
      <c r="R29" s="3"/>
      <c r="S29" s="545"/>
      <c r="T29" s="545"/>
      <c r="U29" s="545"/>
      <c r="V29" s="545"/>
      <c r="W29" s="545"/>
      <c r="X29" s="545"/>
    </row>
  </sheetData>
  <sheetProtection password="F757" sheet="1" objects="1" scenarios="1"/>
  <mergeCells count="19">
    <mergeCell ref="H20:J20"/>
    <mergeCell ref="H22:J22"/>
    <mergeCell ref="L8:R8"/>
    <mergeCell ref="P9:P12"/>
    <mergeCell ref="Q9:Q12"/>
    <mergeCell ref="R9:R12"/>
    <mergeCell ref="A1:R1"/>
    <mergeCell ref="A2:R2"/>
    <mergeCell ref="A3:R3"/>
    <mergeCell ref="A5:R5"/>
    <mergeCell ref="G10:G12"/>
    <mergeCell ref="H10:J11"/>
    <mergeCell ref="G9:O9"/>
    <mergeCell ref="K10:O11"/>
    <mergeCell ref="B9:B12"/>
    <mergeCell ref="C9:C12"/>
    <mergeCell ref="D9:D12"/>
    <mergeCell ref="E9:E12"/>
    <mergeCell ref="F9:F12"/>
  </mergeCells>
  <pageMargins left="0.7" right="0.7" top="0.75" bottom="0.75" header="0.3" footer="0.3"/>
  <pageSetup paperSize="9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5"/>
  <sheetViews>
    <sheetView tabSelected="1" workbookViewId="0">
      <selection activeCell="F14" sqref="F13:F14"/>
    </sheetView>
  </sheetViews>
  <sheetFormatPr defaultRowHeight="15"/>
  <cols>
    <col min="1" max="1" width="6.7109375" customWidth="1"/>
    <col min="2" max="2" width="67.85546875" customWidth="1"/>
    <col min="3" max="3" width="14.85546875" customWidth="1"/>
    <col min="4" max="4" width="17.85546875" customWidth="1"/>
    <col min="6" max="6" width="23.42578125" customWidth="1"/>
  </cols>
  <sheetData>
    <row r="1" spans="1:6">
      <c r="A1" s="983" t="s">
        <v>0</v>
      </c>
      <c r="B1" s="984"/>
      <c r="C1" s="984"/>
      <c r="D1" s="985"/>
    </row>
    <row r="2" spans="1:6">
      <c r="A2" s="983" t="s">
        <v>1</v>
      </c>
      <c r="B2" s="984"/>
      <c r="C2" s="984"/>
      <c r="D2" s="985"/>
    </row>
    <row r="3" spans="1:6">
      <c r="A3" s="986"/>
      <c r="B3" s="987"/>
      <c r="C3" s="987"/>
      <c r="D3" s="988"/>
    </row>
    <row r="4" spans="1:6">
      <c r="A4" s="1"/>
      <c r="B4" s="1"/>
      <c r="C4" s="1"/>
      <c r="D4" s="1"/>
    </row>
    <row r="5" spans="1:6">
      <c r="A5" s="989" t="s">
        <v>1462</v>
      </c>
      <c r="B5" s="990"/>
      <c r="C5" s="990"/>
      <c r="D5" s="991"/>
    </row>
    <row r="6" spans="1:6">
      <c r="A6" s="1"/>
      <c r="B6" s="1"/>
      <c r="C6" s="1"/>
      <c r="D6" s="1"/>
    </row>
    <row r="8" spans="1:6" ht="15" customHeight="1" thickBot="1">
      <c r="A8" s="1157" t="s">
        <v>1463</v>
      </c>
      <c r="B8" s="1157"/>
      <c r="C8" s="1157"/>
      <c r="D8" s="1157"/>
      <c r="E8" s="47"/>
    </row>
    <row r="9" spans="1:6" ht="33" customHeight="1" thickBot="1">
      <c r="A9" s="211" t="s">
        <v>4</v>
      </c>
      <c r="B9" s="808" t="s">
        <v>1464</v>
      </c>
      <c r="C9" s="449" t="s">
        <v>161</v>
      </c>
      <c r="D9" s="51" t="s">
        <v>6</v>
      </c>
      <c r="E9" s="809"/>
      <c r="F9" s="7"/>
    </row>
    <row r="10" spans="1:6">
      <c r="A10" s="810" t="s">
        <v>349</v>
      </c>
      <c r="B10" s="811" t="s">
        <v>1465</v>
      </c>
      <c r="C10" s="812" t="s">
        <v>1466</v>
      </c>
      <c r="D10" s="813">
        <f>SUM(D11,D12,D30)</f>
        <v>2921</v>
      </c>
      <c r="E10" s="606"/>
      <c r="F10" s="7"/>
    </row>
    <row r="11" spans="1:6">
      <c r="A11" s="814" t="s">
        <v>287</v>
      </c>
      <c r="B11" s="815" t="s">
        <v>1467</v>
      </c>
      <c r="C11" s="816" t="s">
        <v>1466</v>
      </c>
      <c r="D11" s="817">
        <v>5</v>
      </c>
      <c r="E11" s="606"/>
      <c r="F11" s="7"/>
    </row>
    <row r="12" spans="1:6">
      <c r="A12" s="814" t="s">
        <v>297</v>
      </c>
      <c r="B12" s="818" t="s">
        <v>1468</v>
      </c>
      <c r="C12" s="819" t="s">
        <v>1466</v>
      </c>
      <c r="D12" s="820">
        <f>SUM(D13,D14,D15,D16,D17,D22,D24,D27,D28,D29)</f>
        <v>2916</v>
      </c>
      <c r="E12" s="606"/>
      <c r="F12" s="7"/>
    </row>
    <row r="13" spans="1:6">
      <c r="A13" s="503" t="s">
        <v>668</v>
      </c>
      <c r="B13" s="815" t="s">
        <v>1469</v>
      </c>
      <c r="C13" s="816" t="s">
        <v>1466</v>
      </c>
      <c r="D13" s="817">
        <v>818</v>
      </c>
      <c r="E13" s="52"/>
      <c r="F13" s="7"/>
    </row>
    <row r="14" spans="1:6">
      <c r="A14" s="503" t="s">
        <v>670</v>
      </c>
      <c r="B14" s="815" t="s">
        <v>1470</v>
      </c>
      <c r="C14" s="816" t="s">
        <v>1466</v>
      </c>
      <c r="D14" s="817">
        <v>84.5</v>
      </c>
      <c r="E14" s="52"/>
      <c r="F14" s="7"/>
    </row>
    <row r="15" spans="1:6">
      <c r="A15" s="503" t="s">
        <v>1471</v>
      </c>
      <c r="B15" s="815" t="s">
        <v>1472</v>
      </c>
      <c r="C15" s="816" t="s">
        <v>1466</v>
      </c>
      <c r="D15" s="817">
        <v>0</v>
      </c>
      <c r="E15" s="52"/>
    </row>
    <row r="16" spans="1:6">
      <c r="A16" s="503" t="s">
        <v>1473</v>
      </c>
      <c r="B16" s="815" t="s">
        <v>1474</v>
      </c>
      <c r="C16" s="816" t="s">
        <v>1466</v>
      </c>
      <c r="D16" s="817">
        <v>292</v>
      </c>
      <c r="E16" s="52"/>
    </row>
    <row r="17" spans="1:5">
      <c r="A17" s="503" t="s">
        <v>1475</v>
      </c>
      <c r="B17" s="815" t="s">
        <v>1476</v>
      </c>
      <c r="C17" s="816" t="s">
        <v>1466</v>
      </c>
      <c r="D17" s="821">
        <f>SUM(D19,D20,D21)</f>
        <v>1458.5</v>
      </c>
      <c r="E17" s="606"/>
    </row>
    <row r="18" spans="1:5">
      <c r="A18" s="822" t="s">
        <v>1477</v>
      </c>
      <c r="B18" s="823" t="s">
        <v>1478</v>
      </c>
      <c r="C18" s="816" t="s">
        <v>1466</v>
      </c>
      <c r="D18" s="824">
        <v>0</v>
      </c>
      <c r="E18" s="606"/>
    </row>
    <row r="19" spans="1:5">
      <c r="A19" s="822" t="s">
        <v>1479</v>
      </c>
      <c r="B19" s="815" t="s">
        <v>1480</v>
      </c>
      <c r="C19" s="816" t="s">
        <v>1466</v>
      </c>
      <c r="D19" s="825">
        <v>29</v>
      </c>
      <c r="E19" s="826"/>
    </row>
    <row r="20" spans="1:5">
      <c r="A20" s="822" t="s">
        <v>1481</v>
      </c>
      <c r="B20" s="815" t="s">
        <v>1482</v>
      </c>
      <c r="C20" s="816" t="s">
        <v>1466</v>
      </c>
      <c r="D20" s="825">
        <v>145</v>
      </c>
      <c r="E20" s="826"/>
    </row>
    <row r="21" spans="1:5">
      <c r="A21" s="822" t="s">
        <v>1483</v>
      </c>
      <c r="B21" s="815" t="s">
        <v>1484</v>
      </c>
      <c r="C21" s="816" t="s">
        <v>1466</v>
      </c>
      <c r="D21" s="825">
        <v>1284.5</v>
      </c>
      <c r="E21" s="826"/>
    </row>
    <row r="22" spans="1:5">
      <c r="A22" s="503" t="s">
        <v>1485</v>
      </c>
      <c r="B22" s="815" t="s">
        <v>1486</v>
      </c>
      <c r="C22" s="816" t="s">
        <v>1466</v>
      </c>
      <c r="D22" s="817">
        <v>233.5</v>
      </c>
      <c r="E22" s="52"/>
    </row>
    <row r="23" spans="1:5">
      <c r="A23" s="822" t="s">
        <v>1487</v>
      </c>
      <c r="B23" s="823" t="s">
        <v>1478</v>
      </c>
      <c r="C23" s="816" t="s">
        <v>1466</v>
      </c>
      <c r="D23" s="824">
        <v>0</v>
      </c>
      <c r="E23" s="52"/>
    </row>
    <row r="24" spans="1:5">
      <c r="A24" s="503" t="s">
        <v>1488</v>
      </c>
      <c r="B24" s="815" t="s">
        <v>1489</v>
      </c>
      <c r="C24" s="816" t="s">
        <v>1466</v>
      </c>
      <c r="D24" s="821">
        <f>SUM(D25,D26)</f>
        <v>0</v>
      </c>
      <c r="E24" s="52"/>
    </row>
    <row r="25" spans="1:5">
      <c r="A25" s="503" t="s">
        <v>1490</v>
      </c>
      <c r="B25" s="827" t="s">
        <v>1491</v>
      </c>
      <c r="C25" s="816" t="s">
        <v>1466</v>
      </c>
      <c r="D25" s="817">
        <v>0</v>
      </c>
      <c r="E25" s="52"/>
    </row>
    <row r="26" spans="1:5">
      <c r="A26" s="503" t="s">
        <v>1492</v>
      </c>
      <c r="B26" s="827" t="s">
        <v>1493</v>
      </c>
      <c r="C26" s="816" t="s">
        <v>1466</v>
      </c>
      <c r="D26" s="817">
        <v>0</v>
      </c>
      <c r="E26" s="52"/>
    </row>
    <row r="27" spans="1:5">
      <c r="A27" s="503" t="s">
        <v>1494</v>
      </c>
      <c r="B27" s="815" t="s">
        <v>1495</v>
      </c>
      <c r="C27" s="816" t="s">
        <v>1466</v>
      </c>
      <c r="D27" s="817">
        <v>0</v>
      </c>
      <c r="E27" s="52"/>
    </row>
    <row r="28" spans="1:5">
      <c r="A28" s="503" t="s">
        <v>1496</v>
      </c>
      <c r="B28" s="815" t="s">
        <v>1497</v>
      </c>
      <c r="C28" s="816" t="s">
        <v>1466</v>
      </c>
      <c r="D28" s="828">
        <v>29.5</v>
      </c>
      <c r="E28" s="52"/>
    </row>
    <row r="29" spans="1:5">
      <c r="A29" s="503" t="s">
        <v>1498</v>
      </c>
      <c r="B29" s="829" t="s">
        <v>1499</v>
      </c>
      <c r="C29" s="816" t="s">
        <v>1466</v>
      </c>
      <c r="D29" s="828">
        <v>0</v>
      </c>
      <c r="E29" s="52"/>
    </row>
    <row r="30" spans="1:5" ht="15.75" thickBot="1">
      <c r="A30" s="505" t="s">
        <v>299</v>
      </c>
      <c r="B30" s="830" t="s">
        <v>1500</v>
      </c>
      <c r="C30" s="831" t="s">
        <v>1466</v>
      </c>
      <c r="D30" s="832">
        <v>0</v>
      </c>
      <c r="E30" s="52"/>
    </row>
    <row r="31" spans="1:5">
      <c r="A31" s="52"/>
      <c r="B31" s="52"/>
      <c r="C31" s="52"/>
      <c r="D31" s="833"/>
      <c r="E31" s="52"/>
    </row>
    <row r="33" spans="1:4" ht="15.75">
      <c r="A33" s="1155"/>
      <c r="B33" s="1155"/>
      <c r="C33" s="1155"/>
      <c r="D33" s="1155"/>
    </row>
    <row r="34" spans="1:4">
      <c r="A34" s="1156"/>
      <c r="B34" s="1156"/>
      <c r="C34" s="1156"/>
      <c r="D34" s="1156"/>
    </row>
    <row r="35" spans="1:4">
      <c r="B35" s="835"/>
      <c r="C35" s="835"/>
    </row>
  </sheetData>
  <sheetProtection password="F757" sheet="1" objects="1" scenarios="1"/>
  <mergeCells count="7">
    <mergeCell ref="A33:D33"/>
    <mergeCell ref="A34:D34"/>
    <mergeCell ref="A8:D8"/>
    <mergeCell ref="A1:D1"/>
    <mergeCell ref="A2:D2"/>
    <mergeCell ref="A3:D3"/>
    <mergeCell ref="A5:D5"/>
  </mergeCells>
  <pageMargins left="0.7" right="0.7" top="0.75" bottom="0.75" header="0.3" footer="0.3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F137"/>
  <sheetViews>
    <sheetView zoomScale="85" zoomScaleNormal="85" workbookViewId="0">
      <selection sqref="A1:W1"/>
    </sheetView>
  </sheetViews>
  <sheetFormatPr defaultRowHeight="15"/>
  <cols>
    <col min="1" max="1" width="5.7109375" customWidth="1"/>
    <col min="2" max="2" width="51" customWidth="1"/>
    <col min="3" max="3" width="15" customWidth="1"/>
    <col min="4" max="7" width="12.85546875" customWidth="1"/>
    <col min="8" max="8" width="16.140625" customWidth="1"/>
    <col min="9" max="12" width="12.85546875" customWidth="1"/>
    <col min="13" max="13" width="16.42578125" customWidth="1"/>
    <col min="14" max="17" width="12.140625" customWidth="1"/>
    <col min="18" max="18" width="16.140625" customWidth="1"/>
    <col min="19" max="19" width="11.42578125" customWidth="1"/>
    <col min="20" max="20" width="12.5703125" customWidth="1"/>
    <col min="21" max="21" width="14.5703125" customWidth="1"/>
    <col min="22" max="22" width="10.7109375" customWidth="1"/>
    <col min="23" max="23" width="10.85546875" customWidth="1"/>
    <col min="24" max="24" width="4.7109375" customWidth="1"/>
    <col min="26" max="26" width="17.28515625" customWidth="1"/>
  </cols>
  <sheetData>
    <row r="1" spans="1:32">
      <c r="A1" s="983" t="s">
        <v>0</v>
      </c>
      <c r="B1" s="984"/>
      <c r="C1" s="984"/>
      <c r="D1" s="984"/>
      <c r="E1" s="984"/>
      <c r="F1" s="984"/>
      <c r="G1" s="984"/>
      <c r="H1" s="984"/>
      <c r="I1" s="984"/>
      <c r="J1" s="984"/>
      <c r="K1" s="984"/>
      <c r="L1" s="984"/>
      <c r="M1" s="984"/>
      <c r="N1" s="984"/>
      <c r="O1" s="984"/>
      <c r="P1" s="984"/>
      <c r="Q1" s="984"/>
      <c r="R1" s="984"/>
      <c r="S1" s="984"/>
      <c r="T1" s="984"/>
      <c r="U1" s="984"/>
      <c r="V1" s="984"/>
      <c r="W1" s="985"/>
    </row>
    <row r="2" spans="1:32">
      <c r="A2" s="983" t="s">
        <v>1</v>
      </c>
      <c r="B2" s="984"/>
      <c r="C2" s="984"/>
      <c r="D2" s="984"/>
      <c r="E2" s="984"/>
      <c r="F2" s="984"/>
      <c r="G2" s="984"/>
      <c r="H2" s="984"/>
      <c r="I2" s="984"/>
      <c r="J2" s="984"/>
      <c r="K2" s="984"/>
      <c r="L2" s="984"/>
      <c r="M2" s="984"/>
      <c r="N2" s="984"/>
      <c r="O2" s="984"/>
      <c r="P2" s="984"/>
      <c r="Q2" s="984"/>
      <c r="R2" s="984"/>
      <c r="S2" s="984"/>
      <c r="T2" s="984"/>
      <c r="U2" s="984"/>
      <c r="V2" s="984"/>
      <c r="W2" s="985"/>
    </row>
    <row r="3" spans="1:32">
      <c r="A3" s="986"/>
      <c r="B3" s="987"/>
      <c r="C3" s="987"/>
      <c r="D3" s="987"/>
      <c r="E3" s="987"/>
      <c r="F3" s="987"/>
      <c r="G3" s="987"/>
      <c r="H3" s="987"/>
      <c r="I3" s="987"/>
      <c r="J3" s="987"/>
      <c r="K3" s="987"/>
      <c r="L3" s="987"/>
      <c r="M3" s="987"/>
      <c r="N3" s="987"/>
      <c r="O3" s="987"/>
      <c r="P3" s="987"/>
      <c r="Q3" s="987"/>
      <c r="R3" s="987"/>
      <c r="S3" s="987"/>
      <c r="T3" s="987"/>
      <c r="U3" s="987"/>
      <c r="V3" s="987"/>
      <c r="W3" s="988"/>
    </row>
    <row r="4" spans="1:3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</row>
    <row r="5" spans="1:32">
      <c r="A5" s="1112" t="s">
        <v>1501</v>
      </c>
      <c r="B5" s="1113"/>
      <c r="C5" s="1113"/>
      <c r="D5" s="1113"/>
      <c r="E5" s="1113"/>
      <c r="F5" s="1113"/>
      <c r="G5" s="1113"/>
      <c r="H5" s="1113"/>
      <c r="I5" s="1113"/>
      <c r="J5" s="1113"/>
      <c r="K5" s="1113"/>
      <c r="L5" s="1113"/>
      <c r="M5" s="1113"/>
      <c r="N5" s="1113"/>
      <c r="O5" s="1113"/>
      <c r="P5" s="1113"/>
      <c r="Q5" s="1113"/>
      <c r="R5" s="1113"/>
      <c r="S5" s="1113"/>
      <c r="T5" s="1113"/>
      <c r="U5" s="1113"/>
      <c r="V5" s="1113"/>
      <c r="W5" s="1114"/>
    </row>
    <row r="6" spans="1:3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</row>
    <row r="8" spans="1:32" ht="15.75" thickBot="1">
      <c r="A8" s="1162" t="s">
        <v>1502</v>
      </c>
      <c r="B8" s="1162"/>
      <c r="C8" s="696"/>
      <c r="D8" s="696"/>
      <c r="E8" s="696"/>
      <c r="F8" s="696"/>
      <c r="G8" s="696"/>
      <c r="H8" s="836"/>
      <c r="I8" s="836"/>
      <c r="J8" s="836"/>
      <c r="K8" s="836"/>
      <c r="L8" s="836"/>
      <c r="M8" s="836"/>
      <c r="N8" s="836"/>
      <c r="O8" s="836"/>
      <c r="P8" s="1163" t="s">
        <v>1503</v>
      </c>
      <c r="Q8" s="1163"/>
      <c r="R8" s="1163"/>
      <c r="S8" s="1163"/>
      <c r="T8" s="1163"/>
      <c r="U8" s="1163"/>
      <c r="V8" s="1163"/>
      <c r="W8" s="1163"/>
      <c r="X8" s="836"/>
      <c r="Y8" s="836"/>
      <c r="Z8" s="210"/>
      <c r="AA8" s="210"/>
      <c r="AB8" s="210"/>
      <c r="AC8" s="210"/>
      <c r="AD8" s="210"/>
      <c r="AE8" s="210"/>
      <c r="AF8" s="210"/>
    </row>
    <row r="9" spans="1:32" ht="24.75" customHeight="1" thickBot="1">
      <c r="A9" s="1171" t="s">
        <v>4</v>
      </c>
      <c r="B9" s="1173" t="s">
        <v>1504</v>
      </c>
      <c r="C9" s="1169" t="s">
        <v>1505</v>
      </c>
      <c r="D9" s="1160" t="s">
        <v>6</v>
      </c>
      <c r="E9" s="1161"/>
      <c r="F9" s="1158" t="s">
        <v>1506</v>
      </c>
      <c r="G9" s="1159"/>
      <c r="H9" s="1169" t="s">
        <v>1507</v>
      </c>
      <c r="I9" s="1160" t="s">
        <v>1508</v>
      </c>
      <c r="J9" s="1161"/>
      <c r="K9" s="1158" t="s">
        <v>1506</v>
      </c>
      <c r="L9" s="1159"/>
      <c r="M9" s="1169" t="s">
        <v>1507</v>
      </c>
      <c r="N9" s="1160" t="s">
        <v>1508</v>
      </c>
      <c r="O9" s="1161"/>
      <c r="P9" s="1158" t="s">
        <v>1506</v>
      </c>
      <c r="Q9" s="1159"/>
      <c r="R9" s="1164" t="s">
        <v>1509</v>
      </c>
      <c r="S9" s="1160" t="s">
        <v>1510</v>
      </c>
      <c r="T9" s="1161"/>
      <c r="U9" s="837" t="s">
        <v>1506</v>
      </c>
      <c r="V9" s="1166" t="s">
        <v>1511</v>
      </c>
      <c r="W9" s="1167"/>
      <c r="X9" s="836"/>
      <c r="Y9" s="836"/>
      <c r="Z9" s="838"/>
      <c r="AA9" s="210"/>
      <c r="AB9" s="210"/>
      <c r="AC9" s="210"/>
      <c r="AD9" s="210"/>
      <c r="AE9" s="210"/>
      <c r="AF9" s="210"/>
    </row>
    <row r="10" spans="1:32" ht="118.5" customHeight="1" thickBot="1">
      <c r="A10" s="1172"/>
      <c r="B10" s="1174"/>
      <c r="C10" s="1170"/>
      <c r="D10" s="839" t="s">
        <v>1512</v>
      </c>
      <c r="E10" s="840" t="s">
        <v>1513</v>
      </c>
      <c r="F10" s="840" t="s">
        <v>1514</v>
      </c>
      <c r="G10" s="840" t="s">
        <v>1515</v>
      </c>
      <c r="H10" s="1170"/>
      <c r="I10" s="839" t="s">
        <v>1512</v>
      </c>
      <c r="J10" s="840" t="s">
        <v>1513</v>
      </c>
      <c r="K10" s="840" t="s">
        <v>1514</v>
      </c>
      <c r="L10" s="840" t="s">
        <v>1515</v>
      </c>
      <c r="M10" s="1170"/>
      <c r="N10" s="839" t="s">
        <v>1512</v>
      </c>
      <c r="O10" s="840" t="s">
        <v>1513</v>
      </c>
      <c r="P10" s="840" t="s">
        <v>1514</v>
      </c>
      <c r="Q10" s="840" t="s">
        <v>1515</v>
      </c>
      <c r="R10" s="1165"/>
      <c r="S10" s="841" t="s">
        <v>1516</v>
      </c>
      <c r="T10" s="842" t="s">
        <v>1517</v>
      </c>
      <c r="U10" s="842" t="s">
        <v>1518</v>
      </c>
      <c r="V10" s="843" t="s">
        <v>1516</v>
      </c>
      <c r="W10" s="843" t="s">
        <v>1517</v>
      </c>
      <c r="X10" s="836"/>
      <c r="Y10" s="836"/>
      <c r="Z10" s="838"/>
      <c r="AA10" s="210"/>
      <c r="AB10" s="210"/>
      <c r="AC10" s="210"/>
      <c r="AD10" s="210"/>
      <c r="AE10" s="210"/>
      <c r="AF10" s="210"/>
    </row>
    <row r="11" spans="1:32">
      <c r="A11" s="844" t="s">
        <v>349</v>
      </c>
      <c r="B11" s="845" t="s">
        <v>1519</v>
      </c>
      <c r="C11" s="846">
        <f>SUM(C12,C13,C20,C30,C40,C49)</f>
        <v>1743.12</v>
      </c>
      <c r="D11" s="847" t="s">
        <v>655</v>
      </c>
      <c r="E11" s="848">
        <f>SUM(E12,E13,E20,E30,E40,E49)</f>
        <v>243.89999999999998</v>
      </c>
      <c r="F11" s="849" t="s">
        <v>655</v>
      </c>
      <c r="G11" s="848">
        <f>SUM(G12,G13,G20,G30,G40,G49)</f>
        <v>0</v>
      </c>
      <c r="H11" s="846">
        <f>SUM(H12,H13,H20,H30,H40,H49)</f>
        <v>0</v>
      </c>
      <c r="I11" s="847" t="s">
        <v>655</v>
      </c>
      <c r="J11" s="848">
        <f>SUM(J12,J13,J20,J30,J40,J49)</f>
        <v>0</v>
      </c>
      <c r="K11" s="849" t="s">
        <v>655</v>
      </c>
      <c r="L11" s="848">
        <f>SUM(L12,L13,L20,L30,L40,L49)</f>
        <v>0</v>
      </c>
      <c r="M11" s="846">
        <f>SUM(M12,M13,M20,M30,M40,M49)</f>
        <v>0</v>
      </c>
      <c r="N11" s="847" t="s">
        <v>655</v>
      </c>
      <c r="O11" s="848">
        <f>SUM(O12,O13,O20,O30,O40,O49)</f>
        <v>0</v>
      </c>
      <c r="P11" s="849" t="s">
        <v>655</v>
      </c>
      <c r="Q11" s="848">
        <f>SUM(Q12,Q13,Q20,Q30,Q40,Q49)</f>
        <v>0</v>
      </c>
      <c r="R11" s="846">
        <f>SUM(R12,R13,R20,R30,R40,R49)</f>
        <v>1743.12</v>
      </c>
      <c r="S11" s="847">
        <f>SUM(E11,J11,O11)</f>
        <v>243.89999999999998</v>
      </c>
      <c r="T11" s="850" t="s">
        <v>655</v>
      </c>
      <c r="U11" s="850" t="s">
        <v>655</v>
      </c>
      <c r="V11" s="851">
        <f>IFERROR(S11/R11,"0")</f>
        <v>0.1399215200330442</v>
      </c>
      <c r="W11" s="852" t="s">
        <v>655</v>
      </c>
      <c r="X11" s="836"/>
      <c r="Y11" s="836"/>
      <c r="Z11" s="210"/>
      <c r="AA11" s="210"/>
      <c r="AB11" s="210"/>
      <c r="AC11" s="210"/>
      <c r="AD11" s="210"/>
      <c r="AE11" s="210"/>
      <c r="AF11" s="210"/>
    </row>
    <row r="12" spans="1:32">
      <c r="A12" s="766" t="s">
        <v>287</v>
      </c>
      <c r="B12" s="853" t="s">
        <v>1520</v>
      </c>
      <c r="C12" s="854">
        <v>237.52</v>
      </c>
      <c r="D12" s="855" t="s">
        <v>655</v>
      </c>
      <c r="E12" s="856">
        <v>102.6</v>
      </c>
      <c r="F12" s="857" t="s">
        <v>655</v>
      </c>
      <c r="G12" s="856">
        <v>0</v>
      </c>
      <c r="H12" s="854">
        <v>0</v>
      </c>
      <c r="I12" s="855" t="s">
        <v>655</v>
      </c>
      <c r="J12" s="856">
        <v>0</v>
      </c>
      <c r="K12" s="857" t="s">
        <v>655</v>
      </c>
      <c r="L12" s="856">
        <v>0</v>
      </c>
      <c r="M12" s="854">
        <v>0</v>
      </c>
      <c r="N12" s="855" t="s">
        <v>655</v>
      </c>
      <c r="O12" s="856">
        <v>0</v>
      </c>
      <c r="P12" s="857" t="s">
        <v>655</v>
      </c>
      <c r="Q12" s="856">
        <v>0</v>
      </c>
      <c r="R12" s="858">
        <f>SUM(C12,H12,M12)</f>
        <v>237.52</v>
      </c>
      <c r="S12" s="859">
        <f>SUM(E12,J12,O12)</f>
        <v>102.6</v>
      </c>
      <c r="T12" s="860" t="s">
        <v>655</v>
      </c>
      <c r="U12" s="860" t="s">
        <v>655</v>
      </c>
      <c r="V12" s="861">
        <f t="shared" ref="V12:V56" si="0">IFERROR(S12/R12,"0")</f>
        <v>0.43196362411586386</v>
      </c>
      <c r="W12" s="862" t="s">
        <v>655</v>
      </c>
      <c r="X12" s="466"/>
      <c r="Y12" s="466"/>
      <c r="Z12" s="697"/>
      <c r="AA12" s="697"/>
      <c r="AB12" s="697"/>
      <c r="AC12" s="697"/>
      <c r="AD12" s="697"/>
      <c r="AE12" s="697"/>
      <c r="AF12" s="697"/>
    </row>
    <row r="13" spans="1:32">
      <c r="A13" s="863" t="s">
        <v>297</v>
      </c>
      <c r="B13" s="864" t="s">
        <v>1521</v>
      </c>
      <c r="C13" s="858">
        <f>SUM(C14:C19)</f>
        <v>0</v>
      </c>
      <c r="D13" s="855" t="s">
        <v>655</v>
      </c>
      <c r="E13" s="865">
        <f>SUM(E14:E19)</f>
        <v>63.8</v>
      </c>
      <c r="F13" s="857" t="s">
        <v>655</v>
      </c>
      <c r="G13" s="865">
        <f>SUM(G14:G19)</f>
        <v>0</v>
      </c>
      <c r="H13" s="858">
        <f>SUM(H14:H19)</f>
        <v>0</v>
      </c>
      <c r="I13" s="855" t="s">
        <v>655</v>
      </c>
      <c r="J13" s="865">
        <f>SUM(J14:J19)</f>
        <v>0</v>
      </c>
      <c r="K13" s="857" t="s">
        <v>655</v>
      </c>
      <c r="L13" s="865">
        <f>SUM(L14:L19)</f>
        <v>0</v>
      </c>
      <c r="M13" s="858">
        <f>SUM(M14:M19)</f>
        <v>0</v>
      </c>
      <c r="N13" s="855" t="s">
        <v>655</v>
      </c>
      <c r="O13" s="865">
        <f>SUM(O14:O19)</f>
        <v>0</v>
      </c>
      <c r="P13" s="857" t="s">
        <v>655</v>
      </c>
      <c r="Q13" s="865">
        <f>SUM(Q14:Q19)</f>
        <v>0</v>
      </c>
      <c r="R13" s="858">
        <f>SUM(R14:R19)</f>
        <v>0</v>
      </c>
      <c r="S13" s="859">
        <f>SUM(E13,J13,O13)</f>
        <v>63.8</v>
      </c>
      <c r="T13" s="860" t="s">
        <v>655</v>
      </c>
      <c r="U13" s="860" t="s">
        <v>655</v>
      </c>
      <c r="V13" s="861" t="str">
        <f t="shared" si="0"/>
        <v>0</v>
      </c>
      <c r="W13" s="862" t="s">
        <v>655</v>
      </c>
      <c r="X13" s="466"/>
      <c r="Y13" s="466"/>
      <c r="Z13" s="697"/>
      <c r="AA13" s="697"/>
      <c r="AB13" s="697"/>
      <c r="AC13" s="697"/>
      <c r="AD13" s="697"/>
      <c r="AE13" s="697"/>
      <c r="AF13" s="697"/>
    </row>
    <row r="14" spans="1:32">
      <c r="A14" s="863" t="s">
        <v>668</v>
      </c>
      <c r="B14" s="866" t="s">
        <v>1522</v>
      </c>
      <c r="C14" s="854"/>
      <c r="D14" s="855" t="s">
        <v>655</v>
      </c>
      <c r="E14" s="856">
        <v>63.8</v>
      </c>
      <c r="F14" s="857" t="s">
        <v>655</v>
      </c>
      <c r="G14" s="856"/>
      <c r="H14" s="854"/>
      <c r="I14" s="855" t="s">
        <v>655</v>
      </c>
      <c r="J14" s="856"/>
      <c r="K14" s="857" t="s">
        <v>655</v>
      </c>
      <c r="L14" s="856"/>
      <c r="M14" s="854"/>
      <c r="N14" s="855" t="s">
        <v>655</v>
      </c>
      <c r="O14" s="856"/>
      <c r="P14" s="857" t="s">
        <v>655</v>
      </c>
      <c r="Q14" s="856"/>
      <c r="R14" s="867">
        <f>SUM(C14,H14,M14)</f>
        <v>0</v>
      </c>
      <c r="S14" s="868">
        <f>SUM(E14,J14,O14)</f>
        <v>63.8</v>
      </c>
      <c r="T14" s="860" t="s">
        <v>655</v>
      </c>
      <c r="U14" s="860" t="s">
        <v>655</v>
      </c>
      <c r="V14" s="869" t="str">
        <f t="shared" si="0"/>
        <v>0</v>
      </c>
      <c r="W14" s="862" t="s">
        <v>655</v>
      </c>
      <c r="X14" s="466"/>
      <c r="Y14" s="466"/>
      <c r="Z14" s="697"/>
      <c r="AA14" s="697"/>
      <c r="AB14" s="697"/>
      <c r="AC14" s="697"/>
      <c r="AD14" s="697"/>
      <c r="AE14" s="697"/>
      <c r="AF14" s="697"/>
    </row>
    <row r="15" spans="1:32">
      <c r="A15" s="863" t="s">
        <v>670</v>
      </c>
      <c r="B15" s="866" t="s">
        <v>1523</v>
      </c>
      <c r="C15" s="854"/>
      <c r="D15" s="855" t="s">
        <v>655</v>
      </c>
      <c r="E15" s="856"/>
      <c r="F15" s="857" t="s">
        <v>655</v>
      </c>
      <c r="G15" s="856"/>
      <c r="H15" s="854"/>
      <c r="I15" s="855" t="s">
        <v>655</v>
      </c>
      <c r="J15" s="856"/>
      <c r="K15" s="857" t="s">
        <v>655</v>
      </c>
      <c r="L15" s="856"/>
      <c r="M15" s="854"/>
      <c r="N15" s="855" t="s">
        <v>655</v>
      </c>
      <c r="O15" s="856"/>
      <c r="P15" s="857" t="s">
        <v>655</v>
      </c>
      <c r="Q15" s="856"/>
      <c r="R15" s="867">
        <f t="shared" ref="R15:R19" si="1">SUM(C15,H15,M15)</f>
        <v>0</v>
      </c>
      <c r="S15" s="868">
        <f t="shared" ref="S15:S19" si="2">SUM(E15,J15,O15)</f>
        <v>0</v>
      </c>
      <c r="T15" s="860" t="s">
        <v>655</v>
      </c>
      <c r="U15" s="860" t="s">
        <v>655</v>
      </c>
      <c r="V15" s="869" t="str">
        <f t="shared" si="0"/>
        <v>0</v>
      </c>
      <c r="W15" s="862" t="s">
        <v>655</v>
      </c>
      <c r="X15" s="466"/>
      <c r="Y15" s="466"/>
      <c r="Z15" s="697"/>
      <c r="AA15" s="697"/>
      <c r="AB15" s="697"/>
      <c r="AC15" s="697"/>
      <c r="AD15" s="697"/>
      <c r="AE15" s="697"/>
      <c r="AF15" s="697"/>
    </row>
    <row r="16" spans="1:32">
      <c r="A16" s="863" t="s">
        <v>1471</v>
      </c>
      <c r="B16" s="866" t="s">
        <v>1523</v>
      </c>
      <c r="C16" s="854"/>
      <c r="D16" s="855" t="s">
        <v>655</v>
      </c>
      <c r="E16" s="856"/>
      <c r="F16" s="857" t="s">
        <v>655</v>
      </c>
      <c r="G16" s="856"/>
      <c r="H16" s="854"/>
      <c r="I16" s="855" t="s">
        <v>655</v>
      </c>
      <c r="J16" s="856"/>
      <c r="K16" s="857" t="s">
        <v>655</v>
      </c>
      <c r="L16" s="856"/>
      <c r="M16" s="854"/>
      <c r="N16" s="855" t="s">
        <v>655</v>
      </c>
      <c r="O16" s="856"/>
      <c r="P16" s="857" t="s">
        <v>655</v>
      </c>
      <c r="Q16" s="856"/>
      <c r="R16" s="867">
        <f t="shared" si="1"/>
        <v>0</v>
      </c>
      <c r="S16" s="868">
        <f t="shared" si="2"/>
        <v>0</v>
      </c>
      <c r="T16" s="860" t="s">
        <v>655</v>
      </c>
      <c r="U16" s="860" t="s">
        <v>655</v>
      </c>
      <c r="V16" s="869" t="str">
        <f t="shared" si="0"/>
        <v>0</v>
      </c>
      <c r="W16" s="862" t="s">
        <v>655</v>
      </c>
      <c r="X16" s="466"/>
      <c r="Y16" s="466"/>
      <c r="Z16" s="697"/>
      <c r="AA16" s="697"/>
      <c r="AB16" s="697"/>
      <c r="AC16" s="697"/>
      <c r="AD16" s="697"/>
      <c r="AE16" s="697"/>
      <c r="AF16" s="697"/>
    </row>
    <row r="17" spans="1:32">
      <c r="A17" s="863" t="s">
        <v>1473</v>
      </c>
      <c r="B17" s="870" t="s">
        <v>1523</v>
      </c>
      <c r="C17" s="871"/>
      <c r="D17" s="855" t="s">
        <v>655</v>
      </c>
      <c r="E17" s="872"/>
      <c r="F17" s="857" t="s">
        <v>655</v>
      </c>
      <c r="G17" s="872"/>
      <c r="H17" s="871"/>
      <c r="I17" s="855" t="s">
        <v>655</v>
      </c>
      <c r="J17" s="872"/>
      <c r="K17" s="857" t="s">
        <v>655</v>
      </c>
      <c r="L17" s="872"/>
      <c r="M17" s="871"/>
      <c r="N17" s="855" t="s">
        <v>655</v>
      </c>
      <c r="O17" s="872"/>
      <c r="P17" s="857" t="s">
        <v>655</v>
      </c>
      <c r="Q17" s="872"/>
      <c r="R17" s="867">
        <f t="shared" si="1"/>
        <v>0</v>
      </c>
      <c r="S17" s="868">
        <f t="shared" si="2"/>
        <v>0</v>
      </c>
      <c r="T17" s="860" t="s">
        <v>655</v>
      </c>
      <c r="U17" s="860" t="s">
        <v>655</v>
      </c>
      <c r="V17" s="869" t="str">
        <f t="shared" si="0"/>
        <v>0</v>
      </c>
      <c r="W17" s="862" t="s">
        <v>655</v>
      </c>
      <c r="X17" s="873"/>
      <c r="Y17" s="873"/>
      <c r="Z17" s="874"/>
      <c r="AA17" s="874"/>
      <c r="AB17" s="874"/>
      <c r="AC17" s="874"/>
      <c r="AD17" s="874"/>
      <c r="AE17" s="874"/>
      <c r="AF17" s="874"/>
    </row>
    <row r="18" spans="1:32">
      <c r="A18" s="863" t="s">
        <v>1475</v>
      </c>
      <c r="B18" s="870" t="s">
        <v>1523</v>
      </c>
      <c r="C18" s="871"/>
      <c r="D18" s="855" t="s">
        <v>655</v>
      </c>
      <c r="E18" s="872"/>
      <c r="F18" s="857" t="s">
        <v>655</v>
      </c>
      <c r="G18" s="872"/>
      <c r="H18" s="871"/>
      <c r="I18" s="855" t="s">
        <v>655</v>
      </c>
      <c r="J18" s="872"/>
      <c r="K18" s="857" t="s">
        <v>655</v>
      </c>
      <c r="L18" s="872"/>
      <c r="M18" s="871"/>
      <c r="N18" s="855" t="s">
        <v>655</v>
      </c>
      <c r="O18" s="872"/>
      <c r="P18" s="857" t="s">
        <v>655</v>
      </c>
      <c r="Q18" s="872"/>
      <c r="R18" s="867">
        <f t="shared" si="1"/>
        <v>0</v>
      </c>
      <c r="S18" s="868">
        <f t="shared" si="2"/>
        <v>0</v>
      </c>
      <c r="T18" s="860" t="s">
        <v>655</v>
      </c>
      <c r="U18" s="860" t="s">
        <v>655</v>
      </c>
      <c r="V18" s="869" t="str">
        <f t="shared" si="0"/>
        <v>0</v>
      </c>
      <c r="W18" s="862" t="s">
        <v>655</v>
      </c>
      <c r="X18" s="873"/>
      <c r="Y18" s="873"/>
      <c r="Z18" s="874"/>
      <c r="AA18" s="874"/>
      <c r="AB18" s="874"/>
      <c r="AC18" s="874"/>
      <c r="AD18" s="874"/>
      <c r="AE18" s="874"/>
      <c r="AF18" s="874"/>
    </row>
    <row r="19" spans="1:32">
      <c r="A19" s="863" t="s">
        <v>1485</v>
      </c>
      <c r="B19" s="870" t="s">
        <v>1523</v>
      </c>
      <c r="C19" s="871"/>
      <c r="D19" s="855" t="s">
        <v>655</v>
      </c>
      <c r="E19" s="872"/>
      <c r="F19" s="857" t="s">
        <v>655</v>
      </c>
      <c r="G19" s="872"/>
      <c r="H19" s="871"/>
      <c r="I19" s="855" t="s">
        <v>655</v>
      </c>
      <c r="J19" s="872"/>
      <c r="K19" s="857" t="s">
        <v>655</v>
      </c>
      <c r="L19" s="872"/>
      <c r="M19" s="871"/>
      <c r="N19" s="855" t="s">
        <v>655</v>
      </c>
      <c r="O19" s="872"/>
      <c r="P19" s="857" t="s">
        <v>655</v>
      </c>
      <c r="Q19" s="872"/>
      <c r="R19" s="867">
        <f t="shared" si="1"/>
        <v>0</v>
      </c>
      <c r="S19" s="868">
        <f t="shared" si="2"/>
        <v>0</v>
      </c>
      <c r="T19" s="860" t="s">
        <v>655</v>
      </c>
      <c r="U19" s="860" t="s">
        <v>655</v>
      </c>
      <c r="V19" s="869" t="str">
        <f t="shared" si="0"/>
        <v>0</v>
      </c>
      <c r="W19" s="862" t="s">
        <v>655</v>
      </c>
      <c r="X19" s="873"/>
      <c r="Y19" s="873"/>
      <c r="Z19" s="874"/>
      <c r="AA19" s="874"/>
      <c r="AB19" s="874"/>
      <c r="AC19" s="874"/>
      <c r="AD19" s="874"/>
      <c r="AE19" s="874"/>
      <c r="AF19" s="874"/>
    </row>
    <row r="20" spans="1:32">
      <c r="A20" s="863" t="s">
        <v>299</v>
      </c>
      <c r="B20" s="864" t="s">
        <v>1524</v>
      </c>
      <c r="C20" s="858">
        <f>SUM(C21:C29)</f>
        <v>0</v>
      </c>
      <c r="D20" s="855" t="s">
        <v>655</v>
      </c>
      <c r="E20" s="865">
        <f>SUM(E21:E29)</f>
        <v>0</v>
      </c>
      <c r="F20" s="857" t="s">
        <v>655</v>
      </c>
      <c r="G20" s="865">
        <f>SUM(G21:G29)</f>
        <v>0</v>
      </c>
      <c r="H20" s="858">
        <f>SUM(H21:H29)</f>
        <v>0</v>
      </c>
      <c r="I20" s="855" t="s">
        <v>655</v>
      </c>
      <c r="J20" s="865">
        <f>SUM(J21:J29)</f>
        <v>0</v>
      </c>
      <c r="K20" s="857" t="s">
        <v>655</v>
      </c>
      <c r="L20" s="865">
        <f>SUM(L21:L29)</f>
        <v>0</v>
      </c>
      <c r="M20" s="858">
        <f>SUM(M21:M29)</f>
        <v>0</v>
      </c>
      <c r="N20" s="855" t="s">
        <v>655</v>
      </c>
      <c r="O20" s="865">
        <f>SUM(O21:O29)</f>
        <v>0</v>
      </c>
      <c r="P20" s="857" t="s">
        <v>655</v>
      </c>
      <c r="Q20" s="865">
        <f>SUM(Q21:Q29)</f>
        <v>0</v>
      </c>
      <c r="R20" s="858">
        <f>SUM(R21:R29)</f>
        <v>0</v>
      </c>
      <c r="S20" s="859">
        <f>SUM(E20,J20,O20)</f>
        <v>0</v>
      </c>
      <c r="T20" s="860" t="s">
        <v>655</v>
      </c>
      <c r="U20" s="860" t="s">
        <v>655</v>
      </c>
      <c r="V20" s="861" t="str">
        <f t="shared" si="0"/>
        <v>0</v>
      </c>
      <c r="W20" s="862" t="s">
        <v>655</v>
      </c>
      <c r="X20" s="466"/>
      <c r="Y20" s="466"/>
      <c r="Z20" s="697"/>
      <c r="AA20" s="697"/>
      <c r="AB20" s="697"/>
      <c r="AC20" s="697"/>
      <c r="AD20" s="697"/>
      <c r="AE20" s="697"/>
      <c r="AF20" s="697"/>
    </row>
    <row r="21" spans="1:32">
      <c r="A21" s="863" t="s">
        <v>736</v>
      </c>
      <c r="B21" s="866" t="s">
        <v>1523</v>
      </c>
      <c r="C21" s="854"/>
      <c r="D21" s="855" t="s">
        <v>655</v>
      </c>
      <c r="E21" s="856"/>
      <c r="F21" s="857" t="s">
        <v>655</v>
      </c>
      <c r="G21" s="856"/>
      <c r="H21" s="854"/>
      <c r="I21" s="855" t="s">
        <v>655</v>
      </c>
      <c r="J21" s="856"/>
      <c r="K21" s="857" t="s">
        <v>655</v>
      </c>
      <c r="L21" s="856"/>
      <c r="M21" s="854"/>
      <c r="N21" s="855" t="s">
        <v>655</v>
      </c>
      <c r="O21" s="856"/>
      <c r="P21" s="857" t="s">
        <v>655</v>
      </c>
      <c r="Q21" s="856"/>
      <c r="R21" s="867">
        <f>SUM(C21,H21,M21)</f>
        <v>0</v>
      </c>
      <c r="S21" s="868">
        <f>SUM(E21,J21,O21)</f>
        <v>0</v>
      </c>
      <c r="T21" s="860" t="s">
        <v>655</v>
      </c>
      <c r="U21" s="860" t="s">
        <v>655</v>
      </c>
      <c r="V21" s="869" t="str">
        <f t="shared" si="0"/>
        <v>0</v>
      </c>
      <c r="W21" s="862" t="s">
        <v>655</v>
      </c>
      <c r="X21" s="466"/>
      <c r="Y21" s="466"/>
      <c r="Z21" s="697"/>
      <c r="AA21" s="697"/>
      <c r="AB21" s="697"/>
      <c r="AC21" s="697"/>
      <c r="AD21" s="697"/>
      <c r="AE21" s="697"/>
      <c r="AF21" s="697"/>
    </row>
    <row r="22" spans="1:32">
      <c r="A22" s="863" t="s">
        <v>738</v>
      </c>
      <c r="B22" s="866" t="s">
        <v>1523</v>
      </c>
      <c r="C22" s="854"/>
      <c r="D22" s="855" t="s">
        <v>655</v>
      </c>
      <c r="E22" s="856"/>
      <c r="F22" s="857" t="s">
        <v>655</v>
      </c>
      <c r="G22" s="856"/>
      <c r="H22" s="854"/>
      <c r="I22" s="855" t="s">
        <v>655</v>
      </c>
      <c r="J22" s="856"/>
      <c r="K22" s="857" t="s">
        <v>655</v>
      </c>
      <c r="L22" s="856"/>
      <c r="M22" s="854"/>
      <c r="N22" s="855" t="s">
        <v>655</v>
      </c>
      <c r="O22" s="856"/>
      <c r="P22" s="857" t="s">
        <v>655</v>
      </c>
      <c r="Q22" s="856"/>
      <c r="R22" s="867">
        <f t="shared" ref="R22:R29" si="3">SUM(C22,H22,M22)</f>
        <v>0</v>
      </c>
      <c r="S22" s="868">
        <f t="shared" ref="S22:S29" si="4">SUM(E22,J22,O22)</f>
        <v>0</v>
      </c>
      <c r="T22" s="860" t="s">
        <v>655</v>
      </c>
      <c r="U22" s="860" t="s">
        <v>655</v>
      </c>
      <c r="V22" s="869" t="str">
        <f t="shared" si="0"/>
        <v>0</v>
      </c>
      <c r="W22" s="862" t="s">
        <v>655</v>
      </c>
      <c r="X22" s="466"/>
      <c r="Y22" s="466"/>
      <c r="Z22" s="697"/>
      <c r="AA22" s="697"/>
      <c r="AB22" s="697"/>
      <c r="AC22" s="697"/>
      <c r="AD22" s="697"/>
      <c r="AE22" s="697"/>
      <c r="AF22" s="697"/>
    </row>
    <row r="23" spans="1:32">
      <c r="A23" s="863" t="s">
        <v>740</v>
      </c>
      <c r="B23" s="866" t="s">
        <v>1523</v>
      </c>
      <c r="C23" s="854"/>
      <c r="D23" s="855" t="s">
        <v>655</v>
      </c>
      <c r="E23" s="856"/>
      <c r="F23" s="857" t="s">
        <v>655</v>
      </c>
      <c r="G23" s="856"/>
      <c r="H23" s="854"/>
      <c r="I23" s="855" t="s">
        <v>655</v>
      </c>
      <c r="J23" s="856"/>
      <c r="K23" s="857" t="s">
        <v>655</v>
      </c>
      <c r="L23" s="856"/>
      <c r="M23" s="854"/>
      <c r="N23" s="855" t="s">
        <v>655</v>
      </c>
      <c r="O23" s="856"/>
      <c r="P23" s="857" t="s">
        <v>655</v>
      </c>
      <c r="Q23" s="856"/>
      <c r="R23" s="867">
        <f t="shared" si="3"/>
        <v>0</v>
      </c>
      <c r="S23" s="868">
        <f t="shared" si="4"/>
        <v>0</v>
      </c>
      <c r="T23" s="860" t="s">
        <v>655</v>
      </c>
      <c r="U23" s="860" t="s">
        <v>655</v>
      </c>
      <c r="V23" s="869" t="str">
        <f t="shared" si="0"/>
        <v>0</v>
      </c>
      <c r="W23" s="862" t="s">
        <v>655</v>
      </c>
      <c r="X23" s="466"/>
      <c r="Y23" s="466"/>
      <c r="Z23" s="697"/>
      <c r="AA23" s="697"/>
      <c r="AB23" s="697"/>
      <c r="AC23" s="697"/>
      <c r="AD23" s="697"/>
      <c r="AE23" s="697"/>
      <c r="AF23" s="697"/>
    </row>
    <row r="24" spans="1:32">
      <c r="A24" s="863" t="s">
        <v>809</v>
      </c>
      <c r="B24" s="866" t="s">
        <v>1523</v>
      </c>
      <c r="C24" s="854"/>
      <c r="D24" s="855" t="s">
        <v>655</v>
      </c>
      <c r="E24" s="856"/>
      <c r="F24" s="857" t="s">
        <v>655</v>
      </c>
      <c r="G24" s="856"/>
      <c r="H24" s="854"/>
      <c r="I24" s="855" t="s">
        <v>655</v>
      </c>
      <c r="J24" s="856"/>
      <c r="K24" s="857" t="s">
        <v>655</v>
      </c>
      <c r="L24" s="856"/>
      <c r="M24" s="854"/>
      <c r="N24" s="855" t="s">
        <v>655</v>
      </c>
      <c r="O24" s="856"/>
      <c r="P24" s="857" t="s">
        <v>655</v>
      </c>
      <c r="Q24" s="856"/>
      <c r="R24" s="867">
        <f t="shared" si="3"/>
        <v>0</v>
      </c>
      <c r="S24" s="868">
        <f t="shared" si="4"/>
        <v>0</v>
      </c>
      <c r="T24" s="860" t="s">
        <v>655</v>
      </c>
      <c r="U24" s="860" t="s">
        <v>655</v>
      </c>
      <c r="V24" s="869" t="str">
        <f t="shared" si="0"/>
        <v>0</v>
      </c>
      <c r="W24" s="862" t="s">
        <v>655</v>
      </c>
      <c r="X24" s="466"/>
      <c r="Y24" s="466"/>
      <c r="Z24" s="697"/>
      <c r="AA24" s="697"/>
      <c r="AB24" s="697"/>
      <c r="AC24" s="697"/>
      <c r="AD24" s="697"/>
      <c r="AE24" s="697"/>
      <c r="AF24" s="697"/>
    </row>
    <row r="25" spans="1:32">
      <c r="A25" s="863" t="s">
        <v>811</v>
      </c>
      <c r="B25" s="866" t="s">
        <v>1523</v>
      </c>
      <c r="C25" s="854"/>
      <c r="D25" s="855" t="s">
        <v>655</v>
      </c>
      <c r="E25" s="856"/>
      <c r="F25" s="857" t="s">
        <v>655</v>
      </c>
      <c r="G25" s="856"/>
      <c r="H25" s="854"/>
      <c r="I25" s="855" t="s">
        <v>655</v>
      </c>
      <c r="J25" s="856"/>
      <c r="K25" s="857" t="s">
        <v>655</v>
      </c>
      <c r="L25" s="856"/>
      <c r="M25" s="854"/>
      <c r="N25" s="855" t="s">
        <v>655</v>
      </c>
      <c r="O25" s="856"/>
      <c r="P25" s="857" t="s">
        <v>655</v>
      </c>
      <c r="Q25" s="856"/>
      <c r="R25" s="867">
        <f t="shared" si="3"/>
        <v>0</v>
      </c>
      <c r="S25" s="868">
        <f t="shared" si="4"/>
        <v>0</v>
      </c>
      <c r="T25" s="860" t="s">
        <v>655</v>
      </c>
      <c r="U25" s="860" t="s">
        <v>655</v>
      </c>
      <c r="V25" s="869" t="str">
        <f t="shared" si="0"/>
        <v>0</v>
      </c>
      <c r="W25" s="862" t="s">
        <v>655</v>
      </c>
      <c r="X25" s="466"/>
      <c r="Y25" s="466"/>
      <c r="Z25" s="697"/>
      <c r="AA25" s="697"/>
      <c r="AB25" s="697"/>
      <c r="AC25" s="697"/>
      <c r="AD25" s="697"/>
      <c r="AE25" s="697"/>
      <c r="AF25" s="697"/>
    </row>
    <row r="26" spans="1:32">
      <c r="A26" s="863" t="s">
        <v>891</v>
      </c>
      <c r="B26" s="866" t="s">
        <v>1523</v>
      </c>
      <c r="C26" s="854"/>
      <c r="D26" s="855" t="s">
        <v>655</v>
      </c>
      <c r="E26" s="856"/>
      <c r="F26" s="857" t="s">
        <v>655</v>
      </c>
      <c r="G26" s="856"/>
      <c r="H26" s="854"/>
      <c r="I26" s="855" t="s">
        <v>655</v>
      </c>
      <c r="J26" s="856"/>
      <c r="K26" s="857" t="s">
        <v>655</v>
      </c>
      <c r="L26" s="856"/>
      <c r="M26" s="854"/>
      <c r="N26" s="855" t="s">
        <v>655</v>
      </c>
      <c r="O26" s="856"/>
      <c r="P26" s="857" t="s">
        <v>655</v>
      </c>
      <c r="Q26" s="856"/>
      <c r="R26" s="867">
        <f t="shared" si="3"/>
        <v>0</v>
      </c>
      <c r="S26" s="868">
        <f t="shared" si="4"/>
        <v>0</v>
      </c>
      <c r="T26" s="860" t="s">
        <v>655</v>
      </c>
      <c r="U26" s="860" t="s">
        <v>655</v>
      </c>
      <c r="V26" s="869" t="str">
        <f t="shared" si="0"/>
        <v>0</v>
      </c>
      <c r="W26" s="862" t="s">
        <v>655</v>
      </c>
      <c r="X26" s="466"/>
      <c r="Y26" s="466"/>
      <c r="Z26" s="697"/>
      <c r="AA26" s="697"/>
      <c r="AB26" s="697"/>
      <c r="AC26" s="697"/>
      <c r="AD26" s="697"/>
      <c r="AE26" s="697"/>
      <c r="AF26" s="697"/>
    </row>
    <row r="27" spans="1:32">
      <c r="A27" s="863" t="s">
        <v>893</v>
      </c>
      <c r="B27" s="870" t="s">
        <v>1523</v>
      </c>
      <c r="C27" s="875"/>
      <c r="D27" s="855" t="s">
        <v>655</v>
      </c>
      <c r="E27" s="876"/>
      <c r="F27" s="857" t="s">
        <v>655</v>
      </c>
      <c r="G27" s="876"/>
      <c r="H27" s="875"/>
      <c r="I27" s="855" t="s">
        <v>655</v>
      </c>
      <c r="J27" s="876"/>
      <c r="K27" s="857" t="s">
        <v>655</v>
      </c>
      <c r="L27" s="876"/>
      <c r="M27" s="875"/>
      <c r="N27" s="855" t="s">
        <v>655</v>
      </c>
      <c r="O27" s="876"/>
      <c r="P27" s="857" t="s">
        <v>655</v>
      </c>
      <c r="Q27" s="876"/>
      <c r="R27" s="867">
        <f t="shared" si="3"/>
        <v>0</v>
      </c>
      <c r="S27" s="868">
        <f t="shared" si="4"/>
        <v>0</v>
      </c>
      <c r="T27" s="860" t="s">
        <v>655</v>
      </c>
      <c r="U27" s="860" t="s">
        <v>655</v>
      </c>
      <c r="V27" s="869" t="str">
        <f t="shared" si="0"/>
        <v>0</v>
      </c>
      <c r="W27" s="862" t="s">
        <v>655</v>
      </c>
      <c r="X27" s="873"/>
      <c r="Y27" s="873"/>
      <c r="Z27" s="874"/>
      <c r="AA27" s="874"/>
      <c r="AB27" s="874"/>
      <c r="AC27" s="874"/>
      <c r="AD27" s="874"/>
      <c r="AE27" s="874"/>
      <c r="AF27" s="874"/>
    </row>
    <row r="28" spans="1:32">
      <c r="A28" s="863" t="s">
        <v>895</v>
      </c>
      <c r="B28" s="870" t="s">
        <v>1523</v>
      </c>
      <c r="C28" s="875"/>
      <c r="D28" s="855" t="s">
        <v>655</v>
      </c>
      <c r="E28" s="876"/>
      <c r="F28" s="857" t="s">
        <v>655</v>
      </c>
      <c r="G28" s="876"/>
      <c r="H28" s="875"/>
      <c r="I28" s="855" t="s">
        <v>655</v>
      </c>
      <c r="J28" s="876"/>
      <c r="K28" s="857" t="s">
        <v>655</v>
      </c>
      <c r="L28" s="876"/>
      <c r="M28" s="875"/>
      <c r="N28" s="855" t="s">
        <v>655</v>
      </c>
      <c r="O28" s="876"/>
      <c r="P28" s="857" t="s">
        <v>655</v>
      </c>
      <c r="Q28" s="876"/>
      <c r="R28" s="867">
        <f t="shared" si="3"/>
        <v>0</v>
      </c>
      <c r="S28" s="868">
        <f t="shared" si="4"/>
        <v>0</v>
      </c>
      <c r="T28" s="860" t="s">
        <v>655</v>
      </c>
      <c r="U28" s="860" t="s">
        <v>655</v>
      </c>
      <c r="V28" s="869" t="str">
        <f t="shared" si="0"/>
        <v>0</v>
      </c>
      <c r="W28" s="862" t="s">
        <v>655</v>
      </c>
      <c r="X28" s="873"/>
      <c r="Y28" s="873"/>
      <c r="Z28" s="874"/>
      <c r="AA28" s="874"/>
      <c r="AB28" s="874"/>
      <c r="AC28" s="874"/>
      <c r="AD28" s="874"/>
      <c r="AE28" s="874"/>
      <c r="AF28" s="874"/>
    </row>
    <row r="29" spans="1:32">
      <c r="A29" s="863" t="s">
        <v>897</v>
      </c>
      <c r="B29" s="870" t="s">
        <v>1523</v>
      </c>
      <c r="C29" s="871"/>
      <c r="D29" s="855" t="s">
        <v>655</v>
      </c>
      <c r="E29" s="872"/>
      <c r="F29" s="857" t="s">
        <v>655</v>
      </c>
      <c r="G29" s="872"/>
      <c r="H29" s="871"/>
      <c r="I29" s="855" t="s">
        <v>655</v>
      </c>
      <c r="J29" s="872"/>
      <c r="K29" s="857" t="s">
        <v>655</v>
      </c>
      <c r="L29" s="872"/>
      <c r="M29" s="871"/>
      <c r="N29" s="855" t="s">
        <v>655</v>
      </c>
      <c r="O29" s="872"/>
      <c r="P29" s="857" t="s">
        <v>655</v>
      </c>
      <c r="Q29" s="872"/>
      <c r="R29" s="867">
        <f t="shared" si="3"/>
        <v>0</v>
      </c>
      <c r="S29" s="868">
        <f t="shared" si="4"/>
        <v>0</v>
      </c>
      <c r="T29" s="860" t="s">
        <v>655</v>
      </c>
      <c r="U29" s="860" t="s">
        <v>655</v>
      </c>
      <c r="V29" s="869" t="str">
        <f t="shared" si="0"/>
        <v>0</v>
      </c>
      <c r="W29" s="862" t="s">
        <v>655</v>
      </c>
      <c r="X29" s="873"/>
      <c r="Y29" s="873"/>
      <c r="Z29" s="874"/>
      <c r="AA29" s="874"/>
      <c r="AB29" s="874"/>
      <c r="AC29" s="874"/>
      <c r="AD29" s="874"/>
      <c r="AE29" s="874"/>
      <c r="AF29" s="874"/>
    </row>
    <row r="30" spans="1:32">
      <c r="A30" s="863" t="s">
        <v>17</v>
      </c>
      <c r="B30" s="853" t="s">
        <v>1525</v>
      </c>
      <c r="C30" s="858">
        <f>SUM(C31:C39)</f>
        <v>0</v>
      </c>
      <c r="D30" s="855" t="s">
        <v>655</v>
      </c>
      <c r="E30" s="865">
        <f>SUM(E31:E39)</f>
        <v>77.5</v>
      </c>
      <c r="F30" s="857" t="s">
        <v>655</v>
      </c>
      <c r="G30" s="865">
        <f>SUM(G31:G39)</f>
        <v>0</v>
      </c>
      <c r="H30" s="858">
        <f>SUM(H31:H39)</f>
        <v>0</v>
      </c>
      <c r="I30" s="855" t="s">
        <v>655</v>
      </c>
      <c r="J30" s="865">
        <f>SUM(J31:J39)</f>
        <v>0</v>
      </c>
      <c r="K30" s="857" t="s">
        <v>655</v>
      </c>
      <c r="L30" s="865">
        <f>SUM(L31:L39)</f>
        <v>0</v>
      </c>
      <c r="M30" s="858">
        <f>SUM(M31:M39)</f>
        <v>0</v>
      </c>
      <c r="N30" s="855" t="s">
        <v>655</v>
      </c>
      <c r="O30" s="865">
        <f>SUM(O31:O39)</f>
        <v>0</v>
      </c>
      <c r="P30" s="857" t="s">
        <v>655</v>
      </c>
      <c r="Q30" s="865">
        <f>SUM(Q31:Q39)</f>
        <v>0</v>
      </c>
      <c r="R30" s="858">
        <f>SUM(R31:R39)</f>
        <v>0</v>
      </c>
      <c r="S30" s="859">
        <f>SUM(E30,J30,O30)</f>
        <v>77.5</v>
      </c>
      <c r="T30" s="860" t="s">
        <v>655</v>
      </c>
      <c r="U30" s="860" t="s">
        <v>655</v>
      </c>
      <c r="V30" s="861" t="str">
        <f t="shared" si="0"/>
        <v>0</v>
      </c>
      <c r="W30" s="862" t="s">
        <v>655</v>
      </c>
      <c r="X30" s="466"/>
      <c r="Y30" s="466"/>
      <c r="Z30" s="697"/>
      <c r="AA30" s="697"/>
      <c r="AB30" s="697"/>
      <c r="AC30" s="697"/>
      <c r="AD30" s="697"/>
      <c r="AE30" s="697"/>
      <c r="AF30" s="697"/>
    </row>
    <row r="31" spans="1:32">
      <c r="A31" s="863" t="s">
        <v>378</v>
      </c>
      <c r="B31" s="866" t="s">
        <v>1522</v>
      </c>
      <c r="C31" s="854"/>
      <c r="D31" s="855" t="s">
        <v>655</v>
      </c>
      <c r="E31" s="856">
        <v>77.5</v>
      </c>
      <c r="F31" s="857" t="s">
        <v>655</v>
      </c>
      <c r="G31" s="856"/>
      <c r="H31" s="854"/>
      <c r="I31" s="855" t="s">
        <v>655</v>
      </c>
      <c r="J31" s="856"/>
      <c r="K31" s="857" t="s">
        <v>655</v>
      </c>
      <c r="L31" s="856"/>
      <c r="M31" s="854"/>
      <c r="N31" s="855" t="s">
        <v>655</v>
      </c>
      <c r="O31" s="856"/>
      <c r="P31" s="857" t="s">
        <v>655</v>
      </c>
      <c r="Q31" s="856"/>
      <c r="R31" s="867">
        <f>SUM(C31,H31,M31)</f>
        <v>0</v>
      </c>
      <c r="S31" s="868">
        <f>SUM(E31,J31,O31)</f>
        <v>77.5</v>
      </c>
      <c r="T31" s="860" t="s">
        <v>655</v>
      </c>
      <c r="U31" s="860" t="s">
        <v>655</v>
      </c>
      <c r="V31" s="869" t="str">
        <f t="shared" si="0"/>
        <v>0</v>
      </c>
      <c r="W31" s="862" t="s">
        <v>655</v>
      </c>
      <c r="X31" s="466"/>
      <c r="Y31" s="466"/>
      <c r="Z31" s="697"/>
      <c r="AA31" s="697"/>
      <c r="AB31" s="697"/>
      <c r="AC31" s="697"/>
      <c r="AD31" s="697"/>
      <c r="AE31" s="697"/>
      <c r="AF31" s="697"/>
    </row>
    <row r="32" spans="1:32">
      <c r="A32" s="863" t="s">
        <v>1526</v>
      </c>
      <c r="B32" s="866" t="s">
        <v>1523</v>
      </c>
      <c r="C32" s="854"/>
      <c r="D32" s="855" t="s">
        <v>655</v>
      </c>
      <c r="E32" s="856"/>
      <c r="F32" s="857" t="s">
        <v>655</v>
      </c>
      <c r="G32" s="856"/>
      <c r="H32" s="854"/>
      <c r="I32" s="855" t="s">
        <v>655</v>
      </c>
      <c r="J32" s="856"/>
      <c r="K32" s="857" t="s">
        <v>655</v>
      </c>
      <c r="L32" s="856"/>
      <c r="M32" s="854"/>
      <c r="N32" s="855" t="s">
        <v>655</v>
      </c>
      <c r="O32" s="856"/>
      <c r="P32" s="857" t="s">
        <v>655</v>
      </c>
      <c r="Q32" s="856"/>
      <c r="R32" s="867">
        <f t="shared" ref="R32:R39" si="5">SUM(C32,H32,M32)</f>
        <v>0</v>
      </c>
      <c r="S32" s="868">
        <f t="shared" ref="S32:S39" si="6">SUM(E32,J32,O32)</f>
        <v>0</v>
      </c>
      <c r="T32" s="860" t="s">
        <v>655</v>
      </c>
      <c r="U32" s="860" t="s">
        <v>655</v>
      </c>
      <c r="V32" s="869" t="str">
        <f t="shared" si="0"/>
        <v>0</v>
      </c>
      <c r="W32" s="862" t="s">
        <v>655</v>
      </c>
      <c r="X32" s="466"/>
      <c r="Y32" s="466"/>
      <c r="Z32" s="697"/>
      <c r="AA32" s="697"/>
      <c r="AB32" s="697"/>
      <c r="AC32" s="697"/>
      <c r="AD32" s="697"/>
      <c r="AE32" s="697"/>
      <c r="AF32" s="697"/>
    </row>
    <row r="33" spans="1:32">
      <c r="A33" s="863" t="s">
        <v>1527</v>
      </c>
      <c r="B33" s="866" t="s">
        <v>1523</v>
      </c>
      <c r="C33" s="854"/>
      <c r="D33" s="855" t="s">
        <v>655</v>
      </c>
      <c r="E33" s="856"/>
      <c r="F33" s="857" t="s">
        <v>655</v>
      </c>
      <c r="G33" s="856"/>
      <c r="H33" s="854"/>
      <c r="I33" s="855" t="s">
        <v>655</v>
      </c>
      <c r="J33" s="856"/>
      <c r="K33" s="857" t="s">
        <v>655</v>
      </c>
      <c r="L33" s="856"/>
      <c r="M33" s="854"/>
      <c r="N33" s="855" t="s">
        <v>655</v>
      </c>
      <c r="O33" s="856"/>
      <c r="P33" s="857" t="s">
        <v>655</v>
      </c>
      <c r="Q33" s="856"/>
      <c r="R33" s="867">
        <f t="shared" si="5"/>
        <v>0</v>
      </c>
      <c r="S33" s="868">
        <f t="shared" si="6"/>
        <v>0</v>
      </c>
      <c r="T33" s="860" t="s">
        <v>655</v>
      </c>
      <c r="U33" s="860" t="s">
        <v>655</v>
      </c>
      <c r="V33" s="869" t="str">
        <f t="shared" si="0"/>
        <v>0</v>
      </c>
      <c r="W33" s="862" t="s">
        <v>655</v>
      </c>
      <c r="X33" s="466"/>
      <c r="Y33" s="466"/>
      <c r="Z33" s="697"/>
      <c r="AA33" s="697"/>
      <c r="AB33" s="697"/>
      <c r="AC33" s="697"/>
      <c r="AD33" s="697"/>
      <c r="AE33" s="697"/>
      <c r="AF33" s="697"/>
    </row>
    <row r="34" spans="1:32">
      <c r="A34" s="863" t="s">
        <v>1528</v>
      </c>
      <c r="B34" s="866" t="s">
        <v>1523</v>
      </c>
      <c r="C34" s="854"/>
      <c r="D34" s="855" t="s">
        <v>655</v>
      </c>
      <c r="E34" s="856"/>
      <c r="F34" s="857" t="s">
        <v>655</v>
      </c>
      <c r="G34" s="856"/>
      <c r="H34" s="854"/>
      <c r="I34" s="855" t="s">
        <v>655</v>
      </c>
      <c r="J34" s="856"/>
      <c r="K34" s="857" t="s">
        <v>655</v>
      </c>
      <c r="L34" s="856"/>
      <c r="M34" s="854"/>
      <c r="N34" s="855" t="s">
        <v>655</v>
      </c>
      <c r="O34" s="856"/>
      <c r="P34" s="857" t="s">
        <v>655</v>
      </c>
      <c r="Q34" s="856"/>
      <c r="R34" s="867">
        <f t="shared" si="5"/>
        <v>0</v>
      </c>
      <c r="S34" s="868">
        <f t="shared" si="6"/>
        <v>0</v>
      </c>
      <c r="T34" s="860" t="s">
        <v>655</v>
      </c>
      <c r="U34" s="860" t="s">
        <v>655</v>
      </c>
      <c r="V34" s="869" t="str">
        <f t="shared" si="0"/>
        <v>0</v>
      </c>
      <c r="W34" s="862" t="s">
        <v>655</v>
      </c>
      <c r="X34" s="466"/>
      <c r="Y34" s="466"/>
      <c r="Z34" s="697"/>
      <c r="AA34" s="697"/>
      <c r="AB34" s="697"/>
      <c r="AC34" s="697"/>
      <c r="AD34" s="697"/>
      <c r="AE34" s="697"/>
      <c r="AF34" s="697"/>
    </row>
    <row r="35" spans="1:32">
      <c r="A35" s="863" t="s">
        <v>1529</v>
      </c>
      <c r="B35" s="866" t="s">
        <v>1523</v>
      </c>
      <c r="C35" s="854"/>
      <c r="D35" s="855" t="s">
        <v>655</v>
      </c>
      <c r="E35" s="856"/>
      <c r="F35" s="857" t="s">
        <v>655</v>
      </c>
      <c r="G35" s="856"/>
      <c r="H35" s="854"/>
      <c r="I35" s="855" t="s">
        <v>655</v>
      </c>
      <c r="J35" s="856"/>
      <c r="K35" s="857" t="s">
        <v>655</v>
      </c>
      <c r="L35" s="856"/>
      <c r="M35" s="854"/>
      <c r="N35" s="855" t="s">
        <v>655</v>
      </c>
      <c r="O35" s="856"/>
      <c r="P35" s="857" t="s">
        <v>655</v>
      </c>
      <c r="Q35" s="856"/>
      <c r="R35" s="867">
        <f t="shared" si="5"/>
        <v>0</v>
      </c>
      <c r="S35" s="868">
        <f t="shared" si="6"/>
        <v>0</v>
      </c>
      <c r="T35" s="860" t="s">
        <v>655</v>
      </c>
      <c r="U35" s="860" t="s">
        <v>655</v>
      </c>
      <c r="V35" s="869" t="str">
        <f t="shared" si="0"/>
        <v>0</v>
      </c>
      <c r="W35" s="862" t="s">
        <v>655</v>
      </c>
      <c r="X35" s="466"/>
      <c r="Y35" s="466"/>
      <c r="Z35" s="697"/>
      <c r="AA35" s="697"/>
      <c r="AB35" s="697"/>
      <c r="AC35" s="697"/>
      <c r="AD35" s="697"/>
      <c r="AE35" s="697"/>
      <c r="AF35" s="697"/>
    </row>
    <row r="36" spans="1:32">
      <c r="A36" s="863" t="s">
        <v>1530</v>
      </c>
      <c r="B36" s="866" t="s">
        <v>1523</v>
      </c>
      <c r="C36" s="854"/>
      <c r="D36" s="855" t="s">
        <v>655</v>
      </c>
      <c r="E36" s="856"/>
      <c r="F36" s="857" t="s">
        <v>655</v>
      </c>
      <c r="G36" s="856"/>
      <c r="H36" s="854"/>
      <c r="I36" s="855" t="s">
        <v>655</v>
      </c>
      <c r="J36" s="856"/>
      <c r="K36" s="857" t="s">
        <v>655</v>
      </c>
      <c r="L36" s="856"/>
      <c r="M36" s="854"/>
      <c r="N36" s="855" t="s">
        <v>655</v>
      </c>
      <c r="O36" s="856"/>
      <c r="P36" s="857" t="s">
        <v>655</v>
      </c>
      <c r="Q36" s="856"/>
      <c r="R36" s="867">
        <f t="shared" si="5"/>
        <v>0</v>
      </c>
      <c r="S36" s="868">
        <f t="shared" si="6"/>
        <v>0</v>
      </c>
      <c r="T36" s="860" t="s">
        <v>655</v>
      </c>
      <c r="U36" s="860" t="s">
        <v>655</v>
      </c>
      <c r="V36" s="869" t="str">
        <f t="shared" si="0"/>
        <v>0</v>
      </c>
      <c r="W36" s="862" t="s">
        <v>655</v>
      </c>
      <c r="X36" s="466"/>
      <c r="Y36" s="466"/>
      <c r="Z36" s="697"/>
      <c r="AA36" s="697"/>
      <c r="AB36" s="697"/>
      <c r="AC36" s="697"/>
      <c r="AD36" s="697"/>
      <c r="AE36" s="697"/>
      <c r="AF36" s="697"/>
    </row>
    <row r="37" spans="1:32">
      <c r="A37" s="863" t="s">
        <v>1531</v>
      </c>
      <c r="B37" s="870" t="s">
        <v>1523</v>
      </c>
      <c r="C37" s="875"/>
      <c r="D37" s="855" t="s">
        <v>655</v>
      </c>
      <c r="E37" s="876"/>
      <c r="F37" s="857" t="s">
        <v>655</v>
      </c>
      <c r="G37" s="876"/>
      <c r="H37" s="875"/>
      <c r="I37" s="855" t="s">
        <v>655</v>
      </c>
      <c r="J37" s="876"/>
      <c r="K37" s="857" t="s">
        <v>655</v>
      </c>
      <c r="L37" s="876"/>
      <c r="M37" s="875"/>
      <c r="N37" s="855" t="s">
        <v>655</v>
      </c>
      <c r="O37" s="876"/>
      <c r="P37" s="857" t="s">
        <v>655</v>
      </c>
      <c r="Q37" s="876"/>
      <c r="R37" s="867">
        <f t="shared" si="5"/>
        <v>0</v>
      </c>
      <c r="S37" s="868">
        <f t="shared" si="6"/>
        <v>0</v>
      </c>
      <c r="T37" s="860" t="s">
        <v>655</v>
      </c>
      <c r="U37" s="860" t="s">
        <v>655</v>
      </c>
      <c r="V37" s="869" t="str">
        <f t="shared" si="0"/>
        <v>0</v>
      </c>
      <c r="W37" s="862" t="s">
        <v>655</v>
      </c>
      <c r="X37" s="873"/>
      <c r="Y37" s="873"/>
      <c r="Z37" s="874"/>
      <c r="AA37" s="874"/>
      <c r="AB37" s="874"/>
      <c r="AC37" s="874"/>
      <c r="AD37" s="874"/>
      <c r="AE37" s="874"/>
      <c r="AF37" s="874"/>
    </row>
    <row r="38" spans="1:32">
      <c r="A38" s="863" t="s">
        <v>1532</v>
      </c>
      <c r="B38" s="870" t="s">
        <v>1523</v>
      </c>
      <c r="C38" s="875"/>
      <c r="D38" s="855" t="s">
        <v>655</v>
      </c>
      <c r="E38" s="876"/>
      <c r="F38" s="857" t="s">
        <v>655</v>
      </c>
      <c r="G38" s="876"/>
      <c r="H38" s="875"/>
      <c r="I38" s="855" t="s">
        <v>655</v>
      </c>
      <c r="J38" s="876"/>
      <c r="K38" s="857" t="s">
        <v>655</v>
      </c>
      <c r="L38" s="876"/>
      <c r="M38" s="875"/>
      <c r="N38" s="855" t="s">
        <v>655</v>
      </c>
      <c r="O38" s="876"/>
      <c r="P38" s="857" t="s">
        <v>655</v>
      </c>
      <c r="Q38" s="876"/>
      <c r="R38" s="867">
        <f t="shared" si="5"/>
        <v>0</v>
      </c>
      <c r="S38" s="868">
        <f t="shared" si="6"/>
        <v>0</v>
      </c>
      <c r="T38" s="860" t="s">
        <v>655</v>
      </c>
      <c r="U38" s="860" t="s">
        <v>655</v>
      </c>
      <c r="V38" s="869" t="str">
        <f t="shared" si="0"/>
        <v>0</v>
      </c>
      <c r="W38" s="862" t="s">
        <v>655</v>
      </c>
      <c r="X38" s="873"/>
      <c r="Y38" s="873"/>
      <c r="Z38" s="874"/>
      <c r="AA38" s="874"/>
      <c r="AB38" s="874"/>
      <c r="AC38" s="874"/>
      <c r="AD38" s="874"/>
      <c r="AE38" s="874"/>
      <c r="AF38" s="874"/>
    </row>
    <row r="39" spans="1:32">
      <c r="A39" s="863" t="s">
        <v>1533</v>
      </c>
      <c r="B39" s="870" t="s">
        <v>1523</v>
      </c>
      <c r="C39" s="875"/>
      <c r="D39" s="855" t="s">
        <v>655</v>
      </c>
      <c r="E39" s="876"/>
      <c r="F39" s="857" t="s">
        <v>655</v>
      </c>
      <c r="G39" s="876"/>
      <c r="H39" s="875"/>
      <c r="I39" s="855" t="s">
        <v>655</v>
      </c>
      <c r="J39" s="876"/>
      <c r="K39" s="857" t="s">
        <v>655</v>
      </c>
      <c r="L39" s="876"/>
      <c r="M39" s="875"/>
      <c r="N39" s="855" t="s">
        <v>655</v>
      </c>
      <c r="O39" s="876"/>
      <c r="P39" s="857" t="s">
        <v>655</v>
      </c>
      <c r="Q39" s="876"/>
      <c r="R39" s="867">
        <f t="shared" si="5"/>
        <v>0</v>
      </c>
      <c r="S39" s="868">
        <f t="shared" si="6"/>
        <v>0</v>
      </c>
      <c r="T39" s="860" t="s">
        <v>655</v>
      </c>
      <c r="U39" s="860" t="s">
        <v>655</v>
      </c>
      <c r="V39" s="869" t="str">
        <f t="shared" si="0"/>
        <v>0</v>
      </c>
      <c r="W39" s="862" t="s">
        <v>655</v>
      </c>
      <c r="X39" s="877"/>
      <c r="Y39" s="877"/>
      <c r="Z39" s="878"/>
      <c r="AA39" s="878"/>
      <c r="AB39" s="878"/>
      <c r="AC39" s="878"/>
      <c r="AD39" s="878"/>
      <c r="AE39" s="878"/>
      <c r="AF39" s="878"/>
    </row>
    <row r="40" spans="1:32">
      <c r="A40" s="863" t="s">
        <v>19</v>
      </c>
      <c r="B40" s="864" t="s">
        <v>1534</v>
      </c>
      <c r="C40" s="858">
        <f>SUM(C41:C48)</f>
        <v>960</v>
      </c>
      <c r="D40" s="855" t="s">
        <v>655</v>
      </c>
      <c r="E40" s="865">
        <f>SUM(E41:E48)</f>
        <v>0</v>
      </c>
      <c r="F40" s="857" t="s">
        <v>655</v>
      </c>
      <c r="G40" s="865">
        <f>SUM(G41:G48)</f>
        <v>0</v>
      </c>
      <c r="H40" s="858">
        <f>SUM(H41:H48)</f>
        <v>0</v>
      </c>
      <c r="I40" s="855" t="s">
        <v>655</v>
      </c>
      <c r="J40" s="865">
        <f>SUM(J41:J48)</f>
        <v>0</v>
      </c>
      <c r="K40" s="857" t="s">
        <v>655</v>
      </c>
      <c r="L40" s="865">
        <f>SUM(L41:L48)</f>
        <v>0</v>
      </c>
      <c r="M40" s="858">
        <f>SUM(M41:M48)</f>
        <v>0</v>
      </c>
      <c r="N40" s="855" t="s">
        <v>655</v>
      </c>
      <c r="O40" s="865">
        <f>SUM(O41:O48)</f>
        <v>0</v>
      </c>
      <c r="P40" s="857" t="s">
        <v>655</v>
      </c>
      <c r="Q40" s="865">
        <f>SUM(Q41:Q48)</f>
        <v>0</v>
      </c>
      <c r="R40" s="858">
        <f>SUM(R41:R48)</f>
        <v>960</v>
      </c>
      <c r="S40" s="859">
        <f>SUM(E40,J40,O40)</f>
        <v>0</v>
      </c>
      <c r="T40" s="860" t="s">
        <v>655</v>
      </c>
      <c r="U40" s="860" t="s">
        <v>655</v>
      </c>
      <c r="V40" s="861">
        <f t="shared" si="0"/>
        <v>0</v>
      </c>
      <c r="W40" s="862" t="s">
        <v>655</v>
      </c>
      <c r="X40" s="466"/>
      <c r="Y40" s="466"/>
      <c r="Z40" s="697"/>
      <c r="AA40" s="697"/>
      <c r="AB40" s="697"/>
      <c r="AC40" s="697"/>
      <c r="AD40" s="697"/>
      <c r="AE40" s="697"/>
      <c r="AF40" s="697"/>
    </row>
    <row r="41" spans="1:32">
      <c r="A41" s="863" t="s">
        <v>324</v>
      </c>
      <c r="B41" s="866" t="s">
        <v>1535</v>
      </c>
      <c r="C41" s="854">
        <v>880</v>
      </c>
      <c r="D41" s="855" t="s">
        <v>655</v>
      </c>
      <c r="E41" s="856"/>
      <c r="F41" s="857" t="s">
        <v>655</v>
      </c>
      <c r="G41" s="856"/>
      <c r="H41" s="854"/>
      <c r="I41" s="855" t="s">
        <v>655</v>
      </c>
      <c r="J41" s="856"/>
      <c r="K41" s="857" t="s">
        <v>655</v>
      </c>
      <c r="L41" s="856"/>
      <c r="M41" s="854"/>
      <c r="N41" s="855" t="s">
        <v>655</v>
      </c>
      <c r="O41" s="856"/>
      <c r="P41" s="857" t="s">
        <v>655</v>
      </c>
      <c r="Q41" s="856"/>
      <c r="R41" s="867">
        <f>SUM(C41,H41,M41)</f>
        <v>880</v>
      </c>
      <c r="S41" s="868">
        <f>SUM(E41,J41,O41)</f>
        <v>0</v>
      </c>
      <c r="T41" s="860" t="s">
        <v>655</v>
      </c>
      <c r="U41" s="860" t="s">
        <v>655</v>
      </c>
      <c r="V41" s="869">
        <f t="shared" si="0"/>
        <v>0</v>
      </c>
      <c r="W41" s="862" t="s">
        <v>655</v>
      </c>
      <c r="X41" s="466"/>
      <c r="Y41" s="466"/>
      <c r="Z41" s="697"/>
      <c r="AA41" s="697"/>
      <c r="AB41" s="697"/>
      <c r="AC41" s="697"/>
      <c r="AD41" s="697"/>
      <c r="AE41" s="697"/>
      <c r="AF41" s="697"/>
    </row>
    <row r="42" spans="1:32">
      <c r="A42" s="863" t="s">
        <v>326</v>
      </c>
      <c r="B42" s="866" t="s">
        <v>1536</v>
      </c>
      <c r="C42" s="854">
        <v>80</v>
      </c>
      <c r="D42" s="855" t="s">
        <v>655</v>
      </c>
      <c r="E42" s="856"/>
      <c r="F42" s="857" t="s">
        <v>655</v>
      </c>
      <c r="G42" s="856"/>
      <c r="H42" s="854"/>
      <c r="I42" s="855" t="s">
        <v>655</v>
      </c>
      <c r="J42" s="856"/>
      <c r="K42" s="857" t="s">
        <v>655</v>
      </c>
      <c r="L42" s="856"/>
      <c r="M42" s="854"/>
      <c r="N42" s="855" t="s">
        <v>655</v>
      </c>
      <c r="O42" s="856"/>
      <c r="P42" s="857" t="s">
        <v>655</v>
      </c>
      <c r="Q42" s="856"/>
      <c r="R42" s="867">
        <f t="shared" ref="R42:R48" si="7">SUM(C42,H42,M42)</f>
        <v>80</v>
      </c>
      <c r="S42" s="868">
        <f t="shared" ref="S42:S48" si="8">SUM(E42,J42,O42)</f>
        <v>0</v>
      </c>
      <c r="T42" s="860" t="s">
        <v>655</v>
      </c>
      <c r="U42" s="860" t="s">
        <v>655</v>
      </c>
      <c r="V42" s="869">
        <f t="shared" si="0"/>
        <v>0</v>
      </c>
      <c r="W42" s="862" t="s">
        <v>655</v>
      </c>
      <c r="X42" s="466"/>
      <c r="Y42" s="466"/>
      <c r="Z42" s="697"/>
      <c r="AA42" s="697"/>
      <c r="AB42" s="697"/>
      <c r="AC42" s="697"/>
      <c r="AD42" s="697"/>
      <c r="AE42" s="697"/>
      <c r="AF42" s="697"/>
    </row>
    <row r="43" spans="1:32">
      <c r="A43" s="863" t="s">
        <v>1537</v>
      </c>
      <c r="B43" s="866" t="s">
        <v>1523</v>
      </c>
      <c r="C43" s="854"/>
      <c r="D43" s="855" t="s">
        <v>655</v>
      </c>
      <c r="E43" s="856"/>
      <c r="F43" s="857" t="s">
        <v>655</v>
      </c>
      <c r="G43" s="856"/>
      <c r="H43" s="854"/>
      <c r="I43" s="855" t="s">
        <v>655</v>
      </c>
      <c r="J43" s="856"/>
      <c r="K43" s="857" t="s">
        <v>655</v>
      </c>
      <c r="L43" s="856"/>
      <c r="M43" s="854"/>
      <c r="N43" s="855" t="s">
        <v>655</v>
      </c>
      <c r="O43" s="856"/>
      <c r="P43" s="857" t="s">
        <v>655</v>
      </c>
      <c r="Q43" s="856"/>
      <c r="R43" s="867">
        <f t="shared" si="7"/>
        <v>0</v>
      </c>
      <c r="S43" s="868">
        <f t="shared" si="8"/>
        <v>0</v>
      </c>
      <c r="T43" s="860" t="s">
        <v>655</v>
      </c>
      <c r="U43" s="860" t="s">
        <v>655</v>
      </c>
      <c r="V43" s="869" t="str">
        <f t="shared" si="0"/>
        <v>0</v>
      </c>
      <c r="W43" s="862" t="s">
        <v>655</v>
      </c>
      <c r="X43" s="466"/>
      <c r="Y43" s="466"/>
      <c r="Z43" s="697"/>
      <c r="AA43" s="697"/>
      <c r="AB43" s="697"/>
      <c r="AC43" s="697"/>
      <c r="AD43" s="697"/>
      <c r="AE43" s="697"/>
      <c r="AF43" s="697"/>
    </row>
    <row r="44" spans="1:32">
      <c r="A44" s="863" t="s">
        <v>1538</v>
      </c>
      <c r="B44" s="866" t="s">
        <v>1523</v>
      </c>
      <c r="C44" s="854"/>
      <c r="D44" s="855" t="s">
        <v>655</v>
      </c>
      <c r="E44" s="856"/>
      <c r="F44" s="857" t="s">
        <v>655</v>
      </c>
      <c r="G44" s="856"/>
      <c r="H44" s="854"/>
      <c r="I44" s="855" t="s">
        <v>655</v>
      </c>
      <c r="J44" s="856"/>
      <c r="K44" s="857" t="s">
        <v>655</v>
      </c>
      <c r="L44" s="856"/>
      <c r="M44" s="854"/>
      <c r="N44" s="855" t="s">
        <v>655</v>
      </c>
      <c r="O44" s="856"/>
      <c r="P44" s="857" t="s">
        <v>655</v>
      </c>
      <c r="Q44" s="856"/>
      <c r="R44" s="867">
        <f t="shared" si="7"/>
        <v>0</v>
      </c>
      <c r="S44" s="868">
        <f t="shared" si="8"/>
        <v>0</v>
      </c>
      <c r="T44" s="860" t="s">
        <v>655</v>
      </c>
      <c r="U44" s="860" t="s">
        <v>655</v>
      </c>
      <c r="V44" s="869" t="str">
        <f t="shared" si="0"/>
        <v>0</v>
      </c>
      <c r="W44" s="862" t="s">
        <v>655</v>
      </c>
      <c r="X44" s="466"/>
      <c r="Y44" s="466"/>
      <c r="Z44" s="697"/>
      <c r="AA44" s="697"/>
      <c r="AB44" s="697"/>
      <c r="AC44" s="697"/>
      <c r="AD44" s="697"/>
      <c r="AE44" s="697"/>
      <c r="AF44" s="697"/>
    </row>
    <row r="45" spans="1:32">
      <c r="A45" s="863" t="s">
        <v>1539</v>
      </c>
      <c r="B45" s="866" t="s">
        <v>1523</v>
      </c>
      <c r="C45" s="854"/>
      <c r="D45" s="855" t="s">
        <v>655</v>
      </c>
      <c r="E45" s="856"/>
      <c r="F45" s="857" t="s">
        <v>655</v>
      </c>
      <c r="G45" s="856"/>
      <c r="H45" s="854"/>
      <c r="I45" s="855" t="s">
        <v>655</v>
      </c>
      <c r="J45" s="856"/>
      <c r="K45" s="857" t="s">
        <v>655</v>
      </c>
      <c r="L45" s="856"/>
      <c r="M45" s="854"/>
      <c r="N45" s="855" t="s">
        <v>655</v>
      </c>
      <c r="O45" s="856"/>
      <c r="P45" s="857" t="s">
        <v>655</v>
      </c>
      <c r="Q45" s="856"/>
      <c r="R45" s="867">
        <f t="shared" si="7"/>
        <v>0</v>
      </c>
      <c r="S45" s="868">
        <f t="shared" si="8"/>
        <v>0</v>
      </c>
      <c r="T45" s="860" t="s">
        <v>655</v>
      </c>
      <c r="U45" s="860" t="s">
        <v>655</v>
      </c>
      <c r="V45" s="869" t="str">
        <f t="shared" si="0"/>
        <v>0</v>
      </c>
      <c r="W45" s="862" t="s">
        <v>655</v>
      </c>
      <c r="X45" s="466"/>
      <c r="Y45" s="466"/>
      <c r="Z45" s="697"/>
      <c r="AA45" s="697"/>
      <c r="AB45" s="697"/>
      <c r="AC45" s="697"/>
      <c r="AD45" s="697"/>
      <c r="AE45" s="697"/>
      <c r="AF45" s="697"/>
    </row>
    <row r="46" spans="1:32">
      <c r="A46" s="863" t="s">
        <v>1540</v>
      </c>
      <c r="B46" s="866" t="s">
        <v>1523</v>
      </c>
      <c r="C46" s="854"/>
      <c r="D46" s="855" t="s">
        <v>655</v>
      </c>
      <c r="E46" s="856"/>
      <c r="F46" s="857" t="s">
        <v>655</v>
      </c>
      <c r="G46" s="856"/>
      <c r="H46" s="854"/>
      <c r="I46" s="855" t="s">
        <v>655</v>
      </c>
      <c r="J46" s="856"/>
      <c r="K46" s="857" t="s">
        <v>655</v>
      </c>
      <c r="L46" s="856"/>
      <c r="M46" s="854"/>
      <c r="N46" s="855" t="s">
        <v>655</v>
      </c>
      <c r="O46" s="856"/>
      <c r="P46" s="857" t="s">
        <v>655</v>
      </c>
      <c r="Q46" s="856"/>
      <c r="R46" s="867">
        <f t="shared" si="7"/>
        <v>0</v>
      </c>
      <c r="S46" s="868">
        <f t="shared" si="8"/>
        <v>0</v>
      </c>
      <c r="T46" s="860" t="s">
        <v>655</v>
      </c>
      <c r="U46" s="860" t="s">
        <v>655</v>
      </c>
      <c r="V46" s="869" t="str">
        <f t="shared" si="0"/>
        <v>0</v>
      </c>
      <c r="W46" s="862" t="s">
        <v>655</v>
      </c>
      <c r="X46" s="466"/>
      <c r="Y46" s="466"/>
      <c r="Z46" s="697"/>
      <c r="AA46" s="697"/>
      <c r="AB46" s="697"/>
      <c r="AC46" s="697"/>
      <c r="AD46" s="697"/>
      <c r="AE46" s="697"/>
      <c r="AF46" s="697"/>
    </row>
    <row r="47" spans="1:32">
      <c r="A47" s="863" t="s">
        <v>1541</v>
      </c>
      <c r="B47" s="870" t="s">
        <v>1523</v>
      </c>
      <c r="C47" s="871"/>
      <c r="D47" s="855" t="s">
        <v>655</v>
      </c>
      <c r="E47" s="872"/>
      <c r="F47" s="857" t="s">
        <v>655</v>
      </c>
      <c r="G47" s="872"/>
      <c r="H47" s="871"/>
      <c r="I47" s="855" t="s">
        <v>655</v>
      </c>
      <c r="J47" s="872"/>
      <c r="K47" s="857" t="s">
        <v>655</v>
      </c>
      <c r="L47" s="872"/>
      <c r="M47" s="871"/>
      <c r="N47" s="855" t="s">
        <v>655</v>
      </c>
      <c r="O47" s="872"/>
      <c r="P47" s="857" t="s">
        <v>655</v>
      </c>
      <c r="Q47" s="872"/>
      <c r="R47" s="867">
        <f t="shared" si="7"/>
        <v>0</v>
      </c>
      <c r="S47" s="868">
        <f t="shared" si="8"/>
        <v>0</v>
      </c>
      <c r="T47" s="860" t="s">
        <v>655</v>
      </c>
      <c r="U47" s="860" t="s">
        <v>655</v>
      </c>
      <c r="V47" s="869" t="str">
        <f t="shared" si="0"/>
        <v>0</v>
      </c>
      <c r="W47" s="862" t="s">
        <v>655</v>
      </c>
      <c r="X47" s="873"/>
      <c r="Y47" s="873"/>
      <c r="Z47" s="874"/>
      <c r="AA47" s="874"/>
      <c r="AB47" s="874"/>
      <c r="AC47" s="874"/>
      <c r="AD47" s="874"/>
      <c r="AE47" s="874"/>
      <c r="AF47" s="874"/>
    </row>
    <row r="48" spans="1:32">
      <c r="A48" s="863" t="s">
        <v>1542</v>
      </c>
      <c r="B48" s="870" t="s">
        <v>1523</v>
      </c>
      <c r="C48" s="871"/>
      <c r="D48" s="855" t="s">
        <v>655</v>
      </c>
      <c r="E48" s="872"/>
      <c r="F48" s="857" t="s">
        <v>655</v>
      </c>
      <c r="G48" s="872"/>
      <c r="H48" s="871"/>
      <c r="I48" s="855" t="s">
        <v>655</v>
      </c>
      <c r="J48" s="872"/>
      <c r="K48" s="857" t="s">
        <v>655</v>
      </c>
      <c r="L48" s="872"/>
      <c r="M48" s="871"/>
      <c r="N48" s="855" t="s">
        <v>655</v>
      </c>
      <c r="O48" s="872"/>
      <c r="P48" s="857" t="s">
        <v>655</v>
      </c>
      <c r="Q48" s="872"/>
      <c r="R48" s="867">
        <f t="shared" si="7"/>
        <v>0</v>
      </c>
      <c r="S48" s="868">
        <f t="shared" si="8"/>
        <v>0</v>
      </c>
      <c r="T48" s="860" t="s">
        <v>655</v>
      </c>
      <c r="U48" s="860" t="s">
        <v>655</v>
      </c>
      <c r="V48" s="869" t="str">
        <f t="shared" si="0"/>
        <v>0</v>
      </c>
      <c r="W48" s="862" t="s">
        <v>655</v>
      </c>
      <c r="X48" s="873"/>
      <c r="Y48" s="873"/>
      <c r="Z48" s="874"/>
      <c r="AA48" s="874"/>
      <c r="AB48" s="874"/>
      <c r="AC48" s="874"/>
      <c r="AD48" s="874"/>
      <c r="AE48" s="874"/>
      <c r="AF48" s="874"/>
    </row>
    <row r="49" spans="1:32">
      <c r="A49" s="863" t="s">
        <v>21</v>
      </c>
      <c r="B49" s="853" t="s">
        <v>1543</v>
      </c>
      <c r="C49" s="879">
        <f>SUM(C50:C56)</f>
        <v>545.6</v>
      </c>
      <c r="D49" s="880" t="s">
        <v>655</v>
      </c>
      <c r="E49" s="881">
        <f>SUM(E50:E56)</f>
        <v>0</v>
      </c>
      <c r="F49" s="882" t="s">
        <v>655</v>
      </c>
      <c r="G49" s="881">
        <f>SUM(G50:G56)</f>
        <v>0</v>
      </c>
      <c r="H49" s="879">
        <f>SUM(H50:H56)</f>
        <v>0</v>
      </c>
      <c r="I49" s="880" t="s">
        <v>655</v>
      </c>
      <c r="J49" s="881">
        <f>SUM(J50:J56)</f>
        <v>0</v>
      </c>
      <c r="K49" s="882" t="s">
        <v>655</v>
      </c>
      <c r="L49" s="881">
        <f>SUM(L50:L56)</f>
        <v>0</v>
      </c>
      <c r="M49" s="879">
        <f>SUM(M50:M56)</f>
        <v>0</v>
      </c>
      <c r="N49" s="880" t="s">
        <v>655</v>
      </c>
      <c r="O49" s="881">
        <f>SUM(O50:O56)</f>
        <v>0</v>
      </c>
      <c r="P49" s="882" t="s">
        <v>655</v>
      </c>
      <c r="Q49" s="881">
        <f>SUM(Q50:Q56)</f>
        <v>0</v>
      </c>
      <c r="R49" s="879">
        <f>SUM(C49,H49,M49)</f>
        <v>545.6</v>
      </c>
      <c r="S49" s="859">
        <f>SUM(E49,J49,O49)</f>
        <v>0</v>
      </c>
      <c r="T49" s="883" t="s">
        <v>655</v>
      </c>
      <c r="U49" s="883" t="s">
        <v>655</v>
      </c>
      <c r="V49" s="861">
        <f t="shared" si="0"/>
        <v>0</v>
      </c>
      <c r="W49" s="884" t="s">
        <v>655</v>
      </c>
      <c r="X49" s="873"/>
      <c r="Y49" s="873"/>
      <c r="Z49" s="874"/>
      <c r="AA49" s="874"/>
      <c r="AB49" s="874"/>
      <c r="AC49" s="874"/>
      <c r="AD49" s="874"/>
      <c r="AE49" s="874"/>
      <c r="AF49" s="874"/>
    </row>
    <row r="50" spans="1:32">
      <c r="A50" s="766" t="s">
        <v>745</v>
      </c>
      <c r="B50" s="885" t="s">
        <v>1544</v>
      </c>
      <c r="C50" s="854"/>
      <c r="D50" s="855" t="s">
        <v>655</v>
      </c>
      <c r="E50" s="886"/>
      <c r="F50" s="857" t="s">
        <v>655</v>
      </c>
      <c r="G50" s="856"/>
      <c r="H50" s="854"/>
      <c r="I50" s="855" t="s">
        <v>655</v>
      </c>
      <c r="J50" s="886"/>
      <c r="K50" s="857" t="s">
        <v>655</v>
      </c>
      <c r="L50" s="856"/>
      <c r="M50" s="854"/>
      <c r="N50" s="855" t="s">
        <v>655</v>
      </c>
      <c r="O50" s="886"/>
      <c r="P50" s="857" t="s">
        <v>655</v>
      </c>
      <c r="Q50" s="856"/>
      <c r="R50" s="887">
        <f>SUM(C50,H50,M50)</f>
        <v>0</v>
      </c>
      <c r="S50" s="868">
        <f>SUM(E50,J50,O50)</f>
        <v>0</v>
      </c>
      <c r="T50" s="857" t="s">
        <v>655</v>
      </c>
      <c r="U50" s="860" t="s">
        <v>655</v>
      </c>
      <c r="V50" s="869" t="str">
        <f t="shared" si="0"/>
        <v>0</v>
      </c>
      <c r="W50" s="862" t="s">
        <v>655</v>
      </c>
      <c r="X50" s="873"/>
      <c r="Y50" s="873"/>
      <c r="Z50" s="874"/>
      <c r="AA50" s="874"/>
      <c r="AB50" s="874"/>
      <c r="AC50" s="874"/>
      <c r="AD50" s="874"/>
      <c r="AE50" s="874"/>
      <c r="AF50" s="874"/>
    </row>
    <row r="51" spans="1:32">
      <c r="A51" s="766" t="s">
        <v>746</v>
      </c>
      <c r="B51" s="885" t="s">
        <v>1545</v>
      </c>
      <c r="C51" s="854"/>
      <c r="D51" s="855" t="s">
        <v>655</v>
      </c>
      <c r="E51" s="886"/>
      <c r="F51" s="857" t="s">
        <v>655</v>
      </c>
      <c r="G51" s="856"/>
      <c r="H51" s="854"/>
      <c r="I51" s="855" t="s">
        <v>655</v>
      </c>
      <c r="J51" s="886"/>
      <c r="K51" s="857" t="s">
        <v>655</v>
      </c>
      <c r="L51" s="856"/>
      <c r="M51" s="854"/>
      <c r="N51" s="855" t="s">
        <v>655</v>
      </c>
      <c r="O51" s="886"/>
      <c r="P51" s="857" t="s">
        <v>655</v>
      </c>
      <c r="Q51" s="856"/>
      <c r="R51" s="887">
        <f t="shared" ref="R51:R56" si="9">SUM(C51,H51,M51)</f>
        <v>0</v>
      </c>
      <c r="S51" s="868">
        <f t="shared" ref="S51:S56" si="10">SUM(E51,J51,O51)</f>
        <v>0</v>
      </c>
      <c r="T51" s="857" t="s">
        <v>655</v>
      </c>
      <c r="U51" s="860" t="s">
        <v>655</v>
      </c>
      <c r="V51" s="869" t="str">
        <f t="shared" si="0"/>
        <v>0</v>
      </c>
      <c r="W51" s="862" t="s">
        <v>655</v>
      </c>
      <c r="X51" s="873"/>
      <c r="Y51" s="873"/>
      <c r="Z51" s="874"/>
      <c r="AA51" s="874"/>
      <c r="AB51" s="874"/>
      <c r="AC51" s="874"/>
      <c r="AD51" s="874"/>
      <c r="AE51" s="874"/>
      <c r="AF51" s="874"/>
    </row>
    <row r="52" spans="1:32">
      <c r="A52" s="766" t="s">
        <v>748</v>
      </c>
      <c r="B52" s="885" t="s">
        <v>1546</v>
      </c>
      <c r="C52" s="854"/>
      <c r="D52" s="855" t="s">
        <v>655</v>
      </c>
      <c r="E52" s="886"/>
      <c r="F52" s="857" t="s">
        <v>655</v>
      </c>
      <c r="G52" s="856"/>
      <c r="H52" s="854"/>
      <c r="I52" s="855" t="s">
        <v>655</v>
      </c>
      <c r="J52" s="886"/>
      <c r="K52" s="857" t="s">
        <v>655</v>
      </c>
      <c r="L52" s="856"/>
      <c r="M52" s="854"/>
      <c r="N52" s="855" t="s">
        <v>655</v>
      </c>
      <c r="O52" s="886"/>
      <c r="P52" s="857" t="s">
        <v>655</v>
      </c>
      <c r="Q52" s="856"/>
      <c r="R52" s="887">
        <f t="shared" si="9"/>
        <v>0</v>
      </c>
      <c r="S52" s="868">
        <f t="shared" si="10"/>
        <v>0</v>
      </c>
      <c r="T52" s="857" t="s">
        <v>655</v>
      </c>
      <c r="U52" s="860" t="s">
        <v>655</v>
      </c>
      <c r="V52" s="869" t="str">
        <f t="shared" si="0"/>
        <v>0</v>
      </c>
      <c r="W52" s="862" t="s">
        <v>655</v>
      </c>
      <c r="X52" s="873"/>
      <c r="Y52" s="873"/>
      <c r="Z52" s="874"/>
      <c r="AA52" s="874"/>
      <c r="AB52" s="874"/>
      <c r="AC52" s="874"/>
      <c r="AD52" s="874"/>
      <c r="AE52" s="874"/>
      <c r="AF52" s="874"/>
    </row>
    <row r="53" spans="1:32">
      <c r="A53" s="766" t="s">
        <v>1547</v>
      </c>
      <c r="B53" s="885" t="s">
        <v>1548</v>
      </c>
      <c r="C53" s="854">
        <v>545.6</v>
      </c>
      <c r="D53" s="855" t="s">
        <v>655</v>
      </c>
      <c r="E53" s="886"/>
      <c r="F53" s="857" t="s">
        <v>655</v>
      </c>
      <c r="G53" s="856"/>
      <c r="H53" s="854"/>
      <c r="I53" s="855" t="s">
        <v>655</v>
      </c>
      <c r="J53" s="886"/>
      <c r="K53" s="857" t="s">
        <v>655</v>
      </c>
      <c r="L53" s="856"/>
      <c r="M53" s="854"/>
      <c r="N53" s="855" t="s">
        <v>655</v>
      </c>
      <c r="O53" s="886"/>
      <c r="P53" s="857" t="s">
        <v>655</v>
      </c>
      <c r="Q53" s="856"/>
      <c r="R53" s="887">
        <f t="shared" si="9"/>
        <v>545.6</v>
      </c>
      <c r="S53" s="868">
        <f t="shared" si="10"/>
        <v>0</v>
      </c>
      <c r="T53" s="857" t="s">
        <v>655</v>
      </c>
      <c r="U53" s="860" t="s">
        <v>655</v>
      </c>
      <c r="V53" s="869">
        <f t="shared" si="0"/>
        <v>0</v>
      </c>
      <c r="W53" s="862" t="s">
        <v>655</v>
      </c>
      <c r="X53" s="873"/>
      <c r="Y53" s="873"/>
      <c r="Z53" s="874"/>
      <c r="AA53" s="874"/>
      <c r="AB53" s="874"/>
      <c r="AC53" s="874"/>
      <c r="AD53" s="874"/>
      <c r="AE53" s="874"/>
      <c r="AF53" s="874"/>
    </row>
    <row r="54" spans="1:32">
      <c r="A54" s="766" t="s">
        <v>1549</v>
      </c>
      <c r="B54" s="888" t="s">
        <v>1523</v>
      </c>
      <c r="C54" s="854"/>
      <c r="D54" s="855" t="s">
        <v>655</v>
      </c>
      <c r="E54" s="886"/>
      <c r="F54" s="857" t="s">
        <v>655</v>
      </c>
      <c r="G54" s="856"/>
      <c r="H54" s="854"/>
      <c r="I54" s="855" t="s">
        <v>655</v>
      </c>
      <c r="J54" s="886"/>
      <c r="K54" s="857" t="s">
        <v>655</v>
      </c>
      <c r="L54" s="856"/>
      <c r="M54" s="854"/>
      <c r="N54" s="855" t="s">
        <v>655</v>
      </c>
      <c r="O54" s="886"/>
      <c r="P54" s="857" t="s">
        <v>655</v>
      </c>
      <c r="Q54" s="856"/>
      <c r="R54" s="887">
        <f t="shared" si="9"/>
        <v>0</v>
      </c>
      <c r="S54" s="868">
        <f t="shared" si="10"/>
        <v>0</v>
      </c>
      <c r="T54" s="857" t="s">
        <v>655</v>
      </c>
      <c r="U54" s="860" t="s">
        <v>655</v>
      </c>
      <c r="V54" s="869" t="str">
        <f t="shared" si="0"/>
        <v>0</v>
      </c>
      <c r="W54" s="862" t="s">
        <v>655</v>
      </c>
      <c r="X54" s="873"/>
      <c r="Y54" s="873"/>
      <c r="Z54" s="874"/>
      <c r="AA54" s="874"/>
      <c r="AB54" s="874"/>
      <c r="AC54" s="874"/>
      <c r="AD54" s="874"/>
      <c r="AE54" s="874"/>
      <c r="AF54" s="874"/>
    </row>
    <row r="55" spans="1:32">
      <c r="A55" s="766" t="s">
        <v>1550</v>
      </c>
      <c r="B55" s="888" t="s">
        <v>1523</v>
      </c>
      <c r="C55" s="854"/>
      <c r="D55" s="855" t="s">
        <v>655</v>
      </c>
      <c r="E55" s="886"/>
      <c r="F55" s="857" t="s">
        <v>655</v>
      </c>
      <c r="G55" s="856"/>
      <c r="H55" s="854"/>
      <c r="I55" s="855" t="s">
        <v>655</v>
      </c>
      <c r="J55" s="886"/>
      <c r="K55" s="857" t="s">
        <v>655</v>
      </c>
      <c r="L55" s="856"/>
      <c r="M55" s="854"/>
      <c r="N55" s="855" t="s">
        <v>655</v>
      </c>
      <c r="O55" s="886"/>
      <c r="P55" s="857" t="s">
        <v>655</v>
      </c>
      <c r="Q55" s="856"/>
      <c r="R55" s="887">
        <f t="shared" si="9"/>
        <v>0</v>
      </c>
      <c r="S55" s="868">
        <f t="shared" si="10"/>
        <v>0</v>
      </c>
      <c r="T55" s="857" t="s">
        <v>655</v>
      </c>
      <c r="U55" s="860" t="s">
        <v>655</v>
      </c>
      <c r="V55" s="869" t="str">
        <f t="shared" si="0"/>
        <v>0</v>
      </c>
      <c r="W55" s="862" t="s">
        <v>655</v>
      </c>
      <c r="X55" s="873"/>
      <c r="Y55" s="873"/>
      <c r="Z55" s="874"/>
      <c r="AA55" s="874"/>
      <c r="AB55" s="874"/>
      <c r="AC55" s="874"/>
      <c r="AD55" s="874"/>
      <c r="AE55" s="874"/>
      <c r="AF55" s="874"/>
    </row>
    <row r="56" spans="1:32" ht="15.75" thickBot="1">
      <c r="A56" s="863" t="s">
        <v>1551</v>
      </c>
      <c r="B56" s="870" t="s">
        <v>1523</v>
      </c>
      <c r="C56" s="889"/>
      <c r="D56" s="890" t="s">
        <v>655</v>
      </c>
      <c r="E56" s="891"/>
      <c r="F56" s="892" t="s">
        <v>655</v>
      </c>
      <c r="G56" s="893"/>
      <c r="H56" s="889"/>
      <c r="I56" s="890" t="s">
        <v>655</v>
      </c>
      <c r="J56" s="891"/>
      <c r="K56" s="892" t="s">
        <v>655</v>
      </c>
      <c r="L56" s="893"/>
      <c r="M56" s="889"/>
      <c r="N56" s="890" t="s">
        <v>655</v>
      </c>
      <c r="O56" s="891"/>
      <c r="P56" s="892" t="s">
        <v>655</v>
      </c>
      <c r="Q56" s="893"/>
      <c r="R56" s="887">
        <f t="shared" si="9"/>
        <v>0</v>
      </c>
      <c r="S56" s="868">
        <f t="shared" si="10"/>
        <v>0</v>
      </c>
      <c r="T56" s="882" t="s">
        <v>655</v>
      </c>
      <c r="U56" s="883" t="s">
        <v>655</v>
      </c>
      <c r="V56" s="894" t="str">
        <f t="shared" si="0"/>
        <v>0</v>
      </c>
      <c r="W56" s="895" t="s">
        <v>655</v>
      </c>
      <c r="X56" s="873"/>
      <c r="Y56" s="873"/>
      <c r="Z56" s="874"/>
      <c r="AA56" s="874"/>
      <c r="AB56" s="874"/>
      <c r="AC56" s="874"/>
      <c r="AD56" s="874"/>
      <c r="AE56" s="874"/>
      <c r="AF56" s="874"/>
    </row>
    <row r="57" spans="1:32" ht="15.75" thickBot="1">
      <c r="A57" s="896" t="s">
        <v>353</v>
      </c>
      <c r="B57" s="897" t="s">
        <v>1552</v>
      </c>
      <c r="C57" s="898">
        <f>C11-C58</f>
        <v>240.41999999999985</v>
      </c>
      <c r="D57" s="899" t="s">
        <v>655</v>
      </c>
      <c r="E57" s="900">
        <f>E11-E58</f>
        <v>85.599999999999966</v>
      </c>
      <c r="F57" s="901" t="s">
        <v>655</v>
      </c>
      <c r="G57" s="902" t="s">
        <v>655</v>
      </c>
      <c r="H57" s="898">
        <f>H11-H58</f>
        <v>0</v>
      </c>
      <c r="I57" s="899" t="s">
        <v>655</v>
      </c>
      <c r="J57" s="900">
        <f>J11-J58</f>
        <v>0</v>
      </c>
      <c r="K57" s="901" t="s">
        <v>655</v>
      </c>
      <c r="L57" s="902" t="s">
        <v>655</v>
      </c>
      <c r="M57" s="898">
        <f>M11-M58</f>
        <v>0</v>
      </c>
      <c r="N57" s="899" t="s">
        <v>655</v>
      </c>
      <c r="O57" s="900">
        <f>O11-O58</f>
        <v>0</v>
      </c>
      <c r="P57" s="903" t="s">
        <v>655</v>
      </c>
      <c r="Q57" s="904" t="s">
        <v>655</v>
      </c>
      <c r="R57" s="905" t="s">
        <v>655</v>
      </c>
      <c r="S57" s="906" t="s">
        <v>655</v>
      </c>
      <c r="T57" s="907" t="s">
        <v>655</v>
      </c>
      <c r="U57" s="908" t="s">
        <v>655</v>
      </c>
      <c r="V57" s="909" t="s">
        <v>655</v>
      </c>
      <c r="W57" s="910" t="s">
        <v>655</v>
      </c>
      <c r="X57" s="873"/>
      <c r="Y57" s="873"/>
      <c r="Z57" s="874"/>
      <c r="AA57" s="874"/>
      <c r="AB57" s="874"/>
      <c r="AC57" s="874"/>
      <c r="AD57" s="874"/>
      <c r="AE57" s="874"/>
      <c r="AF57" s="874"/>
    </row>
    <row r="58" spans="1:32">
      <c r="A58" s="911" t="s">
        <v>366</v>
      </c>
      <c r="B58" s="912" t="s">
        <v>1517</v>
      </c>
      <c r="C58" s="913">
        <f>SUM(C59,C90)</f>
        <v>1502.7</v>
      </c>
      <c r="D58" s="914">
        <f t="shared" ref="D58:Q58" si="11">SUM(D59,D90)</f>
        <v>262.89999999999998</v>
      </c>
      <c r="E58" s="915">
        <f t="shared" si="11"/>
        <v>158.30000000000001</v>
      </c>
      <c r="F58" s="916">
        <f t="shared" si="11"/>
        <v>421.20000000000005</v>
      </c>
      <c r="G58" s="913">
        <f t="shared" si="11"/>
        <v>0</v>
      </c>
      <c r="H58" s="913">
        <f t="shared" si="11"/>
        <v>0</v>
      </c>
      <c r="I58" s="914">
        <f t="shared" si="11"/>
        <v>0</v>
      </c>
      <c r="J58" s="915">
        <f t="shared" si="11"/>
        <v>0</v>
      </c>
      <c r="K58" s="916">
        <f t="shared" si="11"/>
        <v>0</v>
      </c>
      <c r="L58" s="913">
        <f t="shared" si="11"/>
        <v>0</v>
      </c>
      <c r="M58" s="913">
        <f t="shared" si="11"/>
        <v>0</v>
      </c>
      <c r="N58" s="914">
        <f t="shared" si="11"/>
        <v>0</v>
      </c>
      <c r="O58" s="915">
        <f t="shared" si="11"/>
        <v>0</v>
      </c>
      <c r="P58" s="916">
        <f t="shared" si="11"/>
        <v>0</v>
      </c>
      <c r="Q58" s="917">
        <f t="shared" si="11"/>
        <v>0</v>
      </c>
      <c r="R58" s="918">
        <f>SUM(R59,R90)</f>
        <v>1502.7</v>
      </c>
      <c r="S58" s="919" t="s">
        <v>655</v>
      </c>
      <c r="T58" s="920">
        <f>SUM(T59,T90)</f>
        <v>158.30000000000001</v>
      </c>
      <c r="U58" s="921">
        <f>SUM(U59,U90)</f>
        <v>0</v>
      </c>
      <c r="V58" s="914" t="s">
        <v>655</v>
      </c>
      <c r="W58" s="922">
        <f t="shared" ref="W58:W59" si="12">IFERROR(T58/R58,"0")</f>
        <v>0.10534371464696879</v>
      </c>
      <c r="X58" s="466"/>
      <c r="Y58" s="466"/>
      <c r="Z58" s="697"/>
      <c r="AA58" s="697"/>
      <c r="AB58" s="697"/>
      <c r="AC58" s="697"/>
      <c r="AD58" s="697"/>
      <c r="AE58" s="697"/>
      <c r="AF58" s="697"/>
    </row>
    <row r="59" spans="1:32">
      <c r="A59" s="923" t="s">
        <v>167</v>
      </c>
      <c r="B59" s="924" t="s">
        <v>1553</v>
      </c>
      <c r="C59" s="925">
        <f t="shared" ref="C59:Q59" si="13">SUM(C60:C89)</f>
        <v>1160</v>
      </c>
      <c r="D59" s="926">
        <f t="shared" si="13"/>
        <v>19</v>
      </c>
      <c r="E59" s="926">
        <f t="shared" si="13"/>
        <v>158.30000000000001</v>
      </c>
      <c r="F59" s="927">
        <f t="shared" si="13"/>
        <v>177.3</v>
      </c>
      <c r="G59" s="925">
        <f t="shared" si="13"/>
        <v>0</v>
      </c>
      <c r="H59" s="925">
        <f t="shared" si="13"/>
        <v>0</v>
      </c>
      <c r="I59" s="926">
        <f t="shared" si="13"/>
        <v>0</v>
      </c>
      <c r="J59" s="926">
        <f t="shared" si="13"/>
        <v>0</v>
      </c>
      <c r="K59" s="927">
        <f t="shared" si="13"/>
        <v>0</v>
      </c>
      <c r="L59" s="925">
        <f t="shared" si="13"/>
        <v>0</v>
      </c>
      <c r="M59" s="925">
        <f t="shared" si="13"/>
        <v>0</v>
      </c>
      <c r="N59" s="926">
        <f t="shared" si="13"/>
        <v>0</v>
      </c>
      <c r="O59" s="926">
        <f t="shared" si="13"/>
        <v>0</v>
      </c>
      <c r="P59" s="927">
        <f t="shared" si="13"/>
        <v>0</v>
      </c>
      <c r="Q59" s="925">
        <f t="shared" si="13"/>
        <v>0</v>
      </c>
      <c r="R59" s="928">
        <f>SUM(R60:R89)</f>
        <v>1160</v>
      </c>
      <c r="S59" s="929" t="s">
        <v>655</v>
      </c>
      <c r="T59" s="930">
        <f>SUM(T60:T89)</f>
        <v>158.30000000000001</v>
      </c>
      <c r="U59" s="931">
        <f>SUM(U60:U89)</f>
        <v>0</v>
      </c>
      <c r="V59" s="929" t="s">
        <v>655</v>
      </c>
      <c r="W59" s="932">
        <f t="shared" si="12"/>
        <v>0.13646551724137931</v>
      </c>
      <c r="X59" s="466"/>
      <c r="Y59" s="466"/>
      <c r="Z59" s="697"/>
      <c r="AA59" s="697"/>
      <c r="AB59" s="697"/>
      <c r="AC59" s="697"/>
      <c r="AD59" s="697"/>
      <c r="AE59" s="697"/>
      <c r="AF59" s="697"/>
    </row>
    <row r="60" spans="1:32">
      <c r="A60" s="933" t="s">
        <v>169</v>
      </c>
      <c r="B60" s="934" t="s">
        <v>1554</v>
      </c>
      <c r="C60" s="871"/>
      <c r="D60" s="935">
        <v>19</v>
      </c>
      <c r="E60" s="872">
        <v>158.30000000000001</v>
      </c>
      <c r="F60" s="872">
        <v>177.3</v>
      </c>
      <c r="G60" s="867">
        <f>D60+E60-F60</f>
        <v>0</v>
      </c>
      <c r="H60" s="871"/>
      <c r="I60" s="935"/>
      <c r="J60" s="872"/>
      <c r="K60" s="872"/>
      <c r="L60" s="867">
        <f>I60+J60-K60</f>
        <v>0</v>
      </c>
      <c r="M60" s="871"/>
      <c r="N60" s="935"/>
      <c r="O60" s="872"/>
      <c r="P60" s="872"/>
      <c r="Q60" s="867">
        <f>N60+O60-P60</f>
        <v>0</v>
      </c>
      <c r="R60" s="936">
        <f>SUM(C60,H60,M60)</f>
        <v>0</v>
      </c>
      <c r="S60" s="937" t="s">
        <v>655</v>
      </c>
      <c r="T60" s="424">
        <f>SUM(E60,J60,O60)</f>
        <v>158.30000000000001</v>
      </c>
      <c r="U60" s="938">
        <f>SUM(G60,L60,Q60)</f>
        <v>0</v>
      </c>
      <c r="V60" s="937" t="s">
        <v>655</v>
      </c>
      <c r="W60" s="939" t="str">
        <f>IFERROR(T60/R60,"0")</f>
        <v>0</v>
      </c>
      <c r="X60" s="466"/>
      <c r="Y60" s="466"/>
      <c r="Z60" s="697"/>
      <c r="AA60" s="697"/>
      <c r="AB60" s="697"/>
      <c r="AC60" s="697"/>
      <c r="AD60" s="697"/>
      <c r="AE60" s="697"/>
      <c r="AF60" s="697"/>
    </row>
    <row r="61" spans="1:32">
      <c r="A61" s="940" t="s">
        <v>487</v>
      </c>
      <c r="B61" s="934" t="s">
        <v>1555</v>
      </c>
      <c r="C61" s="871">
        <v>1060</v>
      </c>
      <c r="D61" s="935"/>
      <c r="E61" s="872"/>
      <c r="F61" s="872"/>
      <c r="G61" s="867">
        <f t="shared" ref="G61:G89" si="14">D61+E61-F61</f>
        <v>0</v>
      </c>
      <c r="H61" s="871"/>
      <c r="I61" s="935"/>
      <c r="J61" s="872"/>
      <c r="K61" s="872"/>
      <c r="L61" s="867">
        <f t="shared" ref="L61:L89" si="15">I61+J61-K61</f>
        <v>0</v>
      </c>
      <c r="M61" s="871"/>
      <c r="N61" s="935"/>
      <c r="O61" s="872"/>
      <c r="P61" s="872"/>
      <c r="Q61" s="867">
        <f t="shared" ref="Q61:Q89" si="16">N61+O61-P61</f>
        <v>0</v>
      </c>
      <c r="R61" s="936">
        <f t="shared" ref="R61:R89" si="17">SUM(C61,H61,M61)</f>
        <v>1060</v>
      </c>
      <c r="S61" s="937" t="s">
        <v>655</v>
      </c>
      <c r="T61" s="424">
        <f t="shared" ref="T61:T89" si="18">SUM(E61,J61,O61)</f>
        <v>0</v>
      </c>
      <c r="U61" s="938">
        <f t="shared" ref="U61:U89" si="19">SUM(G61,L61,Q61)</f>
        <v>0</v>
      </c>
      <c r="V61" s="937" t="s">
        <v>655</v>
      </c>
      <c r="W61" s="939">
        <f t="shared" ref="W61:W89" si="20">IFERROR(T61/R61,"0")</f>
        <v>0</v>
      </c>
      <c r="X61" s="466"/>
      <c r="Y61" s="466"/>
      <c r="Z61" s="697"/>
      <c r="AA61" s="697"/>
      <c r="AB61" s="697"/>
      <c r="AC61" s="697"/>
      <c r="AD61" s="697"/>
      <c r="AE61" s="697"/>
      <c r="AF61" s="697"/>
    </row>
    <row r="62" spans="1:32">
      <c r="A62" s="940" t="s">
        <v>689</v>
      </c>
      <c r="B62" s="934" t="s">
        <v>1556</v>
      </c>
      <c r="C62" s="871">
        <v>100</v>
      </c>
      <c r="D62" s="935"/>
      <c r="E62" s="872"/>
      <c r="F62" s="872"/>
      <c r="G62" s="867">
        <f t="shared" si="14"/>
        <v>0</v>
      </c>
      <c r="H62" s="871"/>
      <c r="I62" s="935"/>
      <c r="J62" s="872"/>
      <c r="K62" s="872"/>
      <c r="L62" s="867">
        <f t="shared" si="15"/>
        <v>0</v>
      </c>
      <c r="M62" s="871"/>
      <c r="N62" s="935"/>
      <c r="O62" s="872"/>
      <c r="P62" s="872"/>
      <c r="Q62" s="867">
        <f t="shared" si="16"/>
        <v>0</v>
      </c>
      <c r="R62" s="936">
        <f t="shared" si="17"/>
        <v>100</v>
      </c>
      <c r="S62" s="937" t="s">
        <v>655</v>
      </c>
      <c r="T62" s="424">
        <f t="shared" si="18"/>
        <v>0</v>
      </c>
      <c r="U62" s="938">
        <f t="shared" si="19"/>
        <v>0</v>
      </c>
      <c r="V62" s="937" t="s">
        <v>655</v>
      </c>
      <c r="W62" s="939">
        <f t="shared" si="20"/>
        <v>0</v>
      </c>
      <c r="X62" s="466"/>
      <c r="Y62" s="466"/>
      <c r="Z62" s="697"/>
      <c r="AA62" s="697"/>
      <c r="AB62" s="697"/>
      <c r="AC62" s="697"/>
      <c r="AD62" s="697"/>
      <c r="AE62" s="697"/>
      <c r="AF62" s="697"/>
    </row>
    <row r="63" spans="1:32">
      <c r="A63" s="923" t="s">
        <v>690</v>
      </c>
      <c r="B63" s="934" t="s">
        <v>1523</v>
      </c>
      <c r="C63" s="871"/>
      <c r="D63" s="935"/>
      <c r="E63" s="872"/>
      <c r="F63" s="872"/>
      <c r="G63" s="867">
        <f t="shared" si="14"/>
        <v>0</v>
      </c>
      <c r="H63" s="871"/>
      <c r="I63" s="935"/>
      <c r="J63" s="872"/>
      <c r="K63" s="872"/>
      <c r="L63" s="867">
        <f t="shared" si="15"/>
        <v>0</v>
      </c>
      <c r="M63" s="871"/>
      <c r="N63" s="935"/>
      <c r="O63" s="872"/>
      <c r="P63" s="872"/>
      <c r="Q63" s="867">
        <f t="shared" si="16"/>
        <v>0</v>
      </c>
      <c r="R63" s="936">
        <f t="shared" si="17"/>
        <v>0</v>
      </c>
      <c r="S63" s="937" t="s">
        <v>655</v>
      </c>
      <c r="T63" s="424">
        <f t="shared" si="18"/>
        <v>0</v>
      </c>
      <c r="U63" s="938">
        <f t="shared" si="19"/>
        <v>0</v>
      </c>
      <c r="V63" s="937" t="s">
        <v>655</v>
      </c>
      <c r="W63" s="939" t="str">
        <f t="shared" si="20"/>
        <v>0</v>
      </c>
      <c r="X63" s="466"/>
      <c r="Y63" s="466"/>
      <c r="Z63" s="697"/>
      <c r="AA63" s="697"/>
      <c r="AB63" s="697"/>
      <c r="AC63" s="697"/>
      <c r="AD63" s="697"/>
      <c r="AE63" s="697"/>
      <c r="AF63" s="697"/>
    </row>
    <row r="64" spans="1:32">
      <c r="A64" s="923" t="s">
        <v>691</v>
      </c>
      <c r="B64" s="934" t="s">
        <v>1523</v>
      </c>
      <c r="C64" s="871"/>
      <c r="D64" s="935"/>
      <c r="E64" s="872"/>
      <c r="F64" s="872"/>
      <c r="G64" s="867">
        <f t="shared" si="14"/>
        <v>0</v>
      </c>
      <c r="H64" s="871"/>
      <c r="I64" s="935"/>
      <c r="J64" s="872"/>
      <c r="K64" s="872"/>
      <c r="L64" s="867">
        <f t="shared" si="15"/>
        <v>0</v>
      </c>
      <c r="M64" s="871"/>
      <c r="N64" s="935"/>
      <c r="O64" s="872"/>
      <c r="P64" s="872"/>
      <c r="Q64" s="867">
        <f t="shared" si="16"/>
        <v>0</v>
      </c>
      <c r="R64" s="936">
        <f t="shared" si="17"/>
        <v>0</v>
      </c>
      <c r="S64" s="937" t="s">
        <v>655</v>
      </c>
      <c r="T64" s="424">
        <f t="shared" si="18"/>
        <v>0</v>
      </c>
      <c r="U64" s="938">
        <f t="shared" si="19"/>
        <v>0</v>
      </c>
      <c r="V64" s="937" t="s">
        <v>655</v>
      </c>
      <c r="W64" s="939" t="str">
        <f t="shared" si="20"/>
        <v>0</v>
      </c>
      <c r="X64" s="466"/>
      <c r="Y64" s="466"/>
      <c r="Z64" s="697"/>
      <c r="AA64" s="697"/>
      <c r="AB64" s="697"/>
      <c r="AC64" s="697"/>
      <c r="AD64" s="697"/>
      <c r="AE64" s="697"/>
      <c r="AF64" s="697"/>
    </row>
    <row r="65" spans="1:32">
      <c r="A65" s="923" t="s">
        <v>692</v>
      </c>
      <c r="B65" s="934" t="s">
        <v>1523</v>
      </c>
      <c r="C65" s="871"/>
      <c r="D65" s="935"/>
      <c r="E65" s="872"/>
      <c r="F65" s="872"/>
      <c r="G65" s="867">
        <f t="shared" si="14"/>
        <v>0</v>
      </c>
      <c r="H65" s="871"/>
      <c r="I65" s="935"/>
      <c r="J65" s="872"/>
      <c r="K65" s="872"/>
      <c r="L65" s="867">
        <f t="shared" si="15"/>
        <v>0</v>
      </c>
      <c r="M65" s="871"/>
      <c r="N65" s="935"/>
      <c r="O65" s="872"/>
      <c r="P65" s="872"/>
      <c r="Q65" s="867">
        <f t="shared" si="16"/>
        <v>0</v>
      </c>
      <c r="R65" s="936">
        <f t="shared" si="17"/>
        <v>0</v>
      </c>
      <c r="S65" s="937" t="s">
        <v>655</v>
      </c>
      <c r="T65" s="424">
        <f t="shared" si="18"/>
        <v>0</v>
      </c>
      <c r="U65" s="938">
        <f t="shared" si="19"/>
        <v>0</v>
      </c>
      <c r="V65" s="937" t="s">
        <v>655</v>
      </c>
      <c r="W65" s="939" t="str">
        <f t="shared" si="20"/>
        <v>0</v>
      </c>
      <c r="X65" s="466"/>
      <c r="Y65" s="466"/>
      <c r="Z65" s="697"/>
      <c r="AA65" s="697"/>
      <c r="AB65" s="697"/>
      <c r="AC65" s="697"/>
      <c r="AD65" s="697"/>
      <c r="AE65" s="697"/>
      <c r="AF65" s="697"/>
    </row>
    <row r="66" spans="1:32">
      <c r="A66" s="941" t="s">
        <v>693</v>
      </c>
      <c r="B66" s="934" t="s">
        <v>1523</v>
      </c>
      <c r="C66" s="871"/>
      <c r="D66" s="935"/>
      <c r="E66" s="872"/>
      <c r="F66" s="872"/>
      <c r="G66" s="867">
        <f t="shared" si="14"/>
        <v>0</v>
      </c>
      <c r="H66" s="871"/>
      <c r="I66" s="935"/>
      <c r="J66" s="872"/>
      <c r="K66" s="872"/>
      <c r="L66" s="867">
        <f t="shared" si="15"/>
        <v>0</v>
      </c>
      <c r="M66" s="871"/>
      <c r="N66" s="935"/>
      <c r="O66" s="872"/>
      <c r="P66" s="872"/>
      <c r="Q66" s="867">
        <f t="shared" si="16"/>
        <v>0</v>
      </c>
      <c r="R66" s="936">
        <f t="shared" si="17"/>
        <v>0</v>
      </c>
      <c r="S66" s="937" t="s">
        <v>655</v>
      </c>
      <c r="T66" s="424">
        <f t="shared" si="18"/>
        <v>0</v>
      </c>
      <c r="U66" s="938">
        <f t="shared" si="19"/>
        <v>0</v>
      </c>
      <c r="V66" s="937" t="s">
        <v>655</v>
      </c>
      <c r="W66" s="939" t="str">
        <f t="shared" si="20"/>
        <v>0</v>
      </c>
      <c r="X66" s="466"/>
      <c r="Y66" s="466"/>
      <c r="Z66" s="697"/>
      <c r="AA66" s="697"/>
      <c r="AB66" s="697"/>
      <c r="AC66" s="697"/>
      <c r="AD66" s="697"/>
      <c r="AE66" s="697"/>
      <c r="AF66" s="697"/>
    </row>
    <row r="67" spans="1:32">
      <c r="A67" s="941" t="s">
        <v>694</v>
      </c>
      <c r="B67" s="934" t="s">
        <v>1523</v>
      </c>
      <c r="C67" s="871"/>
      <c r="D67" s="935"/>
      <c r="E67" s="872"/>
      <c r="F67" s="872"/>
      <c r="G67" s="867">
        <f t="shared" si="14"/>
        <v>0</v>
      </c>
      <c r="H67" s="871"/>
      <c r="I67" s="935"/>
      <c r="J67" s="872"/>
      <c r="K67" s="872"/>
      <c r="L67" s="867">
        <f t="shared" si="15"/>
        <v>0</v>
      </c>
      <c r="M67" s="871"/>
      <c r="N67" s="935"/>
      <c r="O67" s="872"/>
      <c r="P67" s="872"/>
      <c r="Q67" s="867">
        <f t="shared" si="16"/>
        <v>0</v>
      </c>
      <c r="R67" s="936">
        <f t="shared" si="17"/>
        <v>0</v>
      </c>
      <c r="S67" s="937" t="s">
        <v>655</v>
      </c>
      <c r="T67" s="424">
        <f t="shared" si="18"/>
        <v>0</v>
      </c>
      <c r="U67" s="938">
        <f t="shared" si="19"/>
        <v>0</v>
      </c>
      <c r="V67" s="937" t="s">
        <v>655</v>
      </c>
      <c r="W67" s="939" t="str">
        <f t="shared" si="20"/>
        <v>0</v>
      </c>
      <c r="X67" s="466"/>
      <c r="Y67" s="466"/>
      <c r="Z67" s="697"/>
      <c r="AA67" s="697"/>
      <c r="AB67" s="697"/>
      <c r="AC67" s="697"/>
      <c r="AD67" s="697"/>
      <c r="AE67" s="697"/>
      <c r="AF67" s="697"/>
    </row>
    <row r="68" spans="1:32">
      <c r="A68" s="941" t="s">
        <v>695</v>
      </c>
      <c r="B68" s="934" t="s">
        <v>1523</v>
      </c>
      <c r="C68" s="871"/>
      <c r="D68" s="935"/>
      <c r="E68" s="872"/>
      <c r="F68" s="872"/>
      <c r="G68" s="867">
        <f t="shared" si="14"/>
        <v>0</v>
      </c>
      <c r="H68" s="871"/>
      <c r="I68" s="935"/>
      <c r="J68" s="872"/>
      <c r="K68" s="872"/>
      <c r="L68" s="867">
        <f t="shared" si="15"/>
        <v>0</v>
      </c>
      <c r="M68" s="871"/>
      <c r="N68" s="935"/>
      <c r="O68" s="872"/>
      <c r="P68" s="872"/>
      <c r="Q68" s="867">
        <f t="shared" si="16"/>
        <v>0</v>
      </c>
      <c r="R68" s="936">
        <f t="shared" si="17"/>
        <v>0</v>
      </c>
      <c r="S68" s="937" t="s">
        <v>655</v>
      </c>
      <c r="T68" s="424">
        <f t="shared" si="18"/>
        <v>0</v>
      </c>
      <c r="U68" s="938">
        <f t="shared" si="19"/>
        <v>0</v>
      </c>
      <c r="V68" s="937" t="s">
        <v>655</v>
      </c>
      <c r="W68" s="939" t="str">
        <f t="shared" si="20"/>
        <v>0</v>
      </c>
      <c r="X68" s="466"/>
      <c r="Y68" s="466"/>
      <c r="Z68" s="697"/>
      <c r="AA68" s="697"/>
      <c r="AB68" s="697"/>
      <c r="AC68" s="697"/>
      <c r="AD68" s="697"/>
      <c r="AE68" s="697"/>
      <c r="AF68" s="697"/>
    </row>
    <row r="69" spans="1:32">
      <c r="A69" s="941" t="s">
        <v>1557</v>
      </c>
      <c r="B69" s="934" t="s">
        <v>1523</v>
      </c>
      <c r="C69" s="871"/>
      <c r="D69" s="935"/>
      <c r="E69" s="872"/>
      <c r="F69" s="872"/>
      <c r="G69" s="867">
        <f t="shared" si="14"/>
        <v>0</v>
      </c>
      <c r="H69" s="871"/>
      <c r="I69" s="935"/>
      <c r="J69" s="872"/>
      <c r="K69" s="872"/>
      <c r="L69" s="867">
        <f t="shared" si="15"/>
        <v>0</v>
      </c>
      <c r="M69" s="871"/>
      <c r="N69" s="935"/>
      <c r="O69" s="872"/>
      <c r="P69" s="872"/>
      <c r="Q69" s="867">
        <f t="shared" si="16"/>
        <v>0</v>
      </c>
      <c r="R69" s="936">
        <f t="shared" si="17"/>
        <v>0</v>
      </c>
      <c r="S69" s="937" t="s">
        <v>655</v>
      </c>
      <c r="T69" s="424">
        <f t="shared" si="18"/>
        <v>0</v>
      </c>
      <c r="U69" s="938">
        <f t="shared" si="19"/>
        <v>0</v>
      </c>
      <c r="V69" s="937" t="s">
        <v>655</v>
      </c>
      <c r="W69" s="939" t="str">
        <f t="shared" si="20"/>
        <v>0</v>
      </c>
      <c r="X69" s="466"/>
      <c r="Y69" s="466"/>
      <c r="Z69" s="697"/>
      <c r="AA69" s="697"/>
      <c r="AB69" s="697"/>
      <c r="AC69" s="697"/>
      <c r="AD69" s="697"/>
      <c r="AE69" s="697"/>
      <c r="AF69" s="697"/>
    </row>
    <row r="70" spans="1:32">
      <c r="A70" s="941" t="s">
        <v>1558</v>
      </c>
      <c r="B70" s="934" t="s">
        <v>1523</v>
      </c>
      <c r="C70" s="871"/>
      <c r="D70" s="935"/>
      <c r="E70" s="872"/>
      <c r="F70" s="872"/>
      <c r="G70" s="867">
        <f t="shared" si="14"/>
        <v>0</v>
      </c>
      <c r="H70" s="871"/>
      <c r="I70" s="935"/>
      <c r="J70" s="872"/>
      <c r="K70" s="872"/>
      <c r="L70" s="867">
        <f t="shared" si="15"/>
        <v>0</v>
      </c>
      <c r="M70" s="871"/>
      <c r="N70" s="935"/>
      <c r="O70" s="872"/>
      <c r="P70" s="872"/>
      <c r="Q70" s="867">
        <f t="shared" si="16"/>
        <v>0</v>
      </c>
      <c r="R70" s="936">
        <f t="shared" si="17"/>
        <v>0</v>
      </c>
      <c r="S70" s="937" t="s">
        <v>655</v>
      </c>
      <c r="T70" s="424">
        <f t="shared" si="18"/>
        <v>0</v>
      </c>
      <c r="U70" s="938">
        <f t="shared" si="19"/>
        <v>0</v>
      </c>
      <c r="V70" s="937" t="s">
        <v>655</v>
      </c>
      <c r="W70" s="939" t="str">
        <f t="shared" si="20"/>
        <v>0</v>
      </c>
      <c r="X70" s="466"/>
      <c r="Y70" s="466"/>
      <c r="Z70" s="697"/>
      <c r="AA70" s="697"/>
      <c r="AB70" s="697"/>
      <c r="AC70" s="697"/>
      <c r="AD70" s="697"/>
      <c r="AE70" s="697"/>
      <c r="AF70" s="697"/>
    </row>
    <row r="71" spans="1:32">
      <c r="A71" s="941" t="s">
        <v>1559</v>
      </c>
      <c r="B71" s="934" t="s">
        <v>1523</v>
      </c>
      <c r="C71" s="871"/>
      <c r="D71" s="935"/>
      <c r="E71" s="872"/>
      <c r="F71" s="872"/>
      <c r="G71" s="867">
        <f t="shared" si="14"/>
        <v>0</v>
      </c>
      <c r="H71" s="871"/>
      <c r="I71" s="935"/>
      <c r="J71" s="872"/>
      <c r="K71" s="872"/>
      <c r="L71" s="867">
        <f t="shared" si="15"/>
        <v>0</v>
      </c>
      <c r="M71" s="871"/>
      <c r="N71" s="935"/>
      <c r="O71" s="872"/>
      <c r="P71" s="872"/>
      <c r="Q71" s="867">
        <f t="shared" si="16"/>
        <v>0</v>
      </c>
      <c r="R71" s="936">
        <f t="shared" si="17"/>
        <v>0</v>
      </c>
      <c r="S71" s="937" t="s">
        <v>655</v>
      </c>
      <c r="T71" s="424">
        <f t="shared" si="18"/>
        <v>0</v>
      </c>
      <c r="U71" s="938">
        <f t="shared" si="19"/>
        <v>0</v>
      </c>
      <c r="V71" s="937" t="s">
        <v>655</v>
      </c>
      <c r="W71" s="939" t="str">
        <f t="shared" si="20"/>
        <v>0</v>
      </c>
      <c r="X71" s="466"/>
      <c r="Y71" s="466"/>
      <c r="Z71" s="697"/>
      <c r="AA71" s="697"/>
      <c r="AB71" s="697"/>
      <c r="AC71" s="697"/>
      <c r="AD71" s="697"/>
      <c r="AE71" s="697"/>
      <c r="AF71" s="697"/>
    </row>
    <row r="72" spans="1:32">
      <c r="A72" s="941" t="s">
        <v>1560</v>
      </c>
      <c r="B72" s="934" t="s">
        <v>1523</v>
      </c>
      <c r="C72" s="871"/>
      <c r="D72" s="935"/>
      <c r="E72" s="872"/>
      <c r="F72" s="872"/>
      <c r="G72" s="867">
        <f t="shared" si="14"/>
        <v>0</v>
      </c>
      <c r="H72" s="871"/>
      <c r="I72" s="935"/>
      <c r="J72" s="872"/>
      <c r="K72" s="872"/>
      <c r="L72" s="867">
        <f t="shared" si="15"/>
        <v>0</v>
      </c>
      <c r="M72" s="871"/>
      <c r="N72" s="935"/>
      <c r="O72" s="872"/>
      <c r="P72" s="872"/>
      <c r="Q72" s="867">
        <f t="shared" si="16"/>
        <v>0</v>
      </c>
      <c r="R72" s="936">
        <f t="shared" si="17"/>
        <v>0</v>
      </c>
      <c r="S72" s="937" t="s">
        <v>655</v>
      </c>
      <c r="T72" s="424">
        <f t="shared" si="18"/>
        <v>0</v>
      </c>
      <c r="U72" s="938">
        <f t="shared" si="19"/>
        <v>0</v>
      </c>
      <c r="V72" s="937" t="s">
        <v>655</v>
      </c>
      <c r="W72" s="939" t="str">
        <f t="shared" si="20"/>
        <v>0</v>
      </c>
      <c r="X72" s="466"/>
      <c r="Y72" s="466"/>
      <c r="Z72" s="697"/>
      <c r="AA72" s="697"/>
      <c r="AB72" s="697"/>
      <c r="AC72" s="697"/>
      <c r="AD72" s="697"/>
      <c r="AE72" s="697"/>
      <c r="AF72" s="697"/>
    </row>
    <row r="73" spans="1:32">
      <c r="A73" s="941" t="s">
        <v>1561</v>
      </c>
      <c r="B73" s="934" t="s">
        <v>1523</v>
      </c>
      <c r="C73" s="871"/>
      <c r="D73" s="935"/>
      <c r="E73" s="872"/>
      <c r="F73" s="872"/>
      <c r="G73" s="867">
        <f t="shared" si="14"/>
        <v>0</v>
      </c>
      <c r="H73" s="871"/>
      <c r="I73" s="935"/>
      <c r="J73" s="872"/>
      <c r="K73" s="872"/>
      <c r="L73" s="867">
        <f t="shared" si="15"/>
        <v>0</v>
      </c>
      <c r="M73" s="871"/>
      <c r="N73" s="935"/>
      <c r="O73" s="872"/>
      <c r="P73" s="872"/>
      <c r="Q73" s="867">
        <f t="shared" si="16"/>
        <v>0</v>
      </c>
      <c r="R73" s="936">
        <f t="shared" si="17"/>
        <v>0</v>
      </c>
      <c r="S73" s="937" t="s">
        <v>655</v>
      </c>
      <c r="T73" s="424">
        <f t="shared" si="18"/>
        <v>0</v>
      </c>
      <c r="U73" s="938">
        <f t="shared" si="19"/>
        <v>0</v>
      </c>
      <c r="V73" s="937" t="s">
        <v>655</v>
      </c>
      <c r="W73" s="939" t="str">
        <f t="shared" si="20"/>
        <v>0</v>
      </c>
      <c r="X73" s="466"/>
      <c r="Y73" s="466"/>
      <c r="Z73" s="697"/>
      <c r="AA73" s="697"/>
      <c r="AB73" s="697"/>
      <c r="AC73" s="697"/>
      <c r="AD73" s="697"/>
      <c r="AE73" s="697"/>
      <c r="AF73" s="697"/>
    </row>
    <row r="74" spans="1:32">
      <c r="A74" s="941" t="s">
        <v>1562</v>
      </c>
      <c r="B74" s="934" t="s">
        <v>1523</v>
      </c>
      <c r="C74" s="871"/>
      <c r="D74" s="935"/>
      <c r="E74" s="872"/>
      <c r="F74" s="872"/>
      <c r="G74" s="867">
        <f t="shared" si="14"/>
        <v>0</v>
      </c>
      <c r="H74" s="871"/>
      <c r="I74" s="935"/>
      <c r="J74" s="872"/>
      <c r="K74" s="872"/>
      <c r="L74" s="867">
        <f t="shared" si="15"/>
        <v>0</v>
      </c>
      <c r="M74" s="871"/>
      <c r="N74" s="935"/>
      <c r="O74" s="872"/>
      <c r="P74" s="872"/>
      <c r="Q74" s="867">
        <f t="shared" si="16"/>
        <v>0</v>
      </c>
      <c r="R74" s="936">
        <f t="shared" si="17"/>
        <v>0</v>
      </c>
      <c r="S74" s="937" t="s">
        <v>655</v>
      </c>
      <c r="T74" s="424">
        <f t="shared" si="18"/>
        <v>0</v>
      </c>
      <c r="U74" s="938">
        <f t="shared" si="19"/>
        <v>0</v>
      </c>
      <c r="V74" s="937" t="s">
        <v>655</v>
      </c>
      <c r="W74" s="939" t="str">
        <f t="shared" si="20"/>
        <v>0</v>
      </c>
      <c r="X74" s="466"/>
      <c r="Y74" s="466"/>
      <c r="Z74" s="697"/>
      <c r="AA74" s="697"/>
      <c r="AB74" s="697"/>
      <c r="AC74" s="697"/>
      <c r="AD74" s="697"/>
      <c r="AE74" s="697"/>
      <c r="AF74" s="697"/>
    </row>
    <row r="75" spans="1:32">
      <c r="A75" s="941" t="s">
        <v>1563</v>
      </c>
      <c r="B75" s="934" t="s">
        <v>1523</v>
      </c>
      <c r="C75" s="871"/>
      <c r="D75" s="935"/>
      <c r="E75" s="872"/>
      <c r="F75" s="872"/>
      <c r="G75" s="867">
        <f t="shared" si="14"/>
        <v>0</v>
      </c>
      <c r="H75" s="871"/>
      <c r="I75" s="935"/>
      <c r="J75" s="872"/>
      <c r="K75" s="872"/>
      <c r="L75" s="867">
        <f t="shared" si="15"/>
        <v>0</v>
      </c>
      <c r="M75" s="871"/>
      <c r="N75" s="935"/>
      <c r="O75" s="872"/>
      <c r="P75" s="872"/>
      <c r="Q75" s="867">
        <f t="shared" si="16"/>
        <v>0</v>
      </c>
      <c r="R75" s="936">
        <f t="shared" si="17"/>
        <v>0</v>
      </c>
      <c r="S75" s="937" t="s">
        <v>655</v>
      </c>
      <c r="T75" s="424">
        <f t="shared" si="18"/>
        <v>0</v>
      </c>
      <c r="U75" s="938">
        <f t="shared" si="19"/>
        <v>0</v>
      </c>
      <c r="V75" s="937" t="s">
        <v>655</v>
      </c>
      <c r="W75" s="939" t="str">
        <f t="shared" si="20"/>
        <v>0</v>
      </c>
      <c r="X75" s="466"/>
      <c r="Y75" s="466"/>
      <c r="Z75" s="697"/>
      <c r="AA75" s="697"/>
      <c r="AB75" s="697"/>
      <c r="AC75" s="697"/>
      <c r="AD75" s="697"/>
      <c r="AE75" s="697"/>
      <c r="AF75" s="697"/>
    </row>
    <row r="76" spans="1:32">
      <c r="A76" s="941" t="s">
        <v>1564</v>
      </c>
      <c r="B76" s="934" t="s">
        <v>1523</v>
      </c>
      <c r="C76" s="871"/>
      <c r="D76" s="935"/>
      <c r="E76" s="872"/>
      <c r="F76" s="872"/>
      <c r="G76" s="867">
        <f t="shared" si="14"/>
        <v>0</v>
      </c>
      <c r="H76" s="871"/>
      <c r="I76" s="935"/>
      <c r="J76" s="872"/>
      <c r="K76" s="872"/>
      <c r="L76" s="867">
        <f t="shared" si="15"/>
        <v>0</v>
      </c>
      <c r="M76" s="871"/>
      <c r="N76" s="935"/>
      <c r="O76" s="872"/>
      <c r="P76" s="872"/>
      <c r="Q76" s="867">
        <f t="shared" si="16"/>
        <v>0</v>
      </c>
      <c r="R76" s="936">
        <f t="shared" si="17"/>
        <v>0</v>
      </c>
      <c r="S76" s="937" t="s">
        <v>655</v>
      </c>
      <c r="T76" s="424">
        <f t="shared" si="18"/>
        <v>0</v>
      </c>
      <c r="U76" s="938">
        <f t="shared" si="19"/>
        <v>0</v>
      </c>
      <c r="V76" s="937" t="s">
        <v>655</v>
      </c>
      <c r="W76" s="939" t="str">
        <f t="shared" si="20"/>
        <v>0</v>
      </c>
      <c r="X76" s="466"/>
      <c r="Y76" s="466"/>
      <c r="Z76" s="697"/>
      <c r="AA76" s="697"/>
      <c r="AB76" s="697"/>
      <c r="AC76" s="697"/>
      <c r="AD76" s="697"/>
      <c r="AE76" s="697"/>
      <c r="AF76" s="697"/>
    </row>
    <row r="77" spans="1:32">
      <c r="A77" s="940" t="s">
        <v>1565</v>
      </c>
      <c r="B77" s="942" t="s">
        <v>1523</v>
      </c>
      <c r="C77" s="871"/>
      <c r="D77" s="935"/>
      <c r="E77" s="872"/>
      <c r="F77" s="872"/>
      <c r="G77" s="867">
        <f t="shared" si="14"/>
        <v>0</v>
      </c>
      <c r="H77" s="871"/>
      <c r="I77" s="935"/>
      <c r="J77" s="872"/>
      <c r="K77" s="872"/>
      <c r="L77" s="867">
        <f t="shared" si="15"/>
        <v>0</v>
      </c>
      <c r="M77" s="871"/>
      <c r="N77" s="935"/>
      <c r="O77" s="872"/>
      <c r="P77" s="872"/>
      <c r="Q77" s="867">
        <f t="shared" si="16"/>
        <v>0</v>
      </c>
      <c r="R77" s="936">
        <f t="shared" si="17"/>
        <v>0</v>
      </c>
      <c r="S77" s="937" t="s">
        <v>655</v>
      </c>
      <c r="T77" s="424">
        <f t="shared" si="18"/>
        <v>0</v>
      </c>
      <c r="U77" s="938">
        <f t="shared" si="19"/>
        <v>0</v>
      </c>
      <c r="V77" s="937" t="s">
        <v>655</v>
      </c>
      <c r="W77" s="939" t="str">
        <f t="shared" si="20"/>
        <v>0</v>
      </c>
      <c r="X77" s="466"/>
      <c r="Y77" s="466"/>
      <c r="Z77" s="697"/>
      <c r="AA77" s="697"/>
      <c r="AB77" s="697"/>
      <c r="AC77" s="697"/>
      <c r="AD77" s="697"/>
      <c r="AE77" s="697"/>
      <c r="AF77" s="697"/>
    </row>
    <row r="78" spans="1:32">
      <c r="A78" s="940" t="s">
        <v>1566</v>
      </c>
      <c r="B78" s="942" t="s">
        <v>1523</v>
      </c>
      <c r="C78" s="871"/>
      <c r="D78" s="935"/>
      <c r="E78" s="872"/>
      <c r="F78" s="872"/>
      <c r="G78" s="867">
        <f t="shared" si="14"/>
        <v>0</v>
      </c>
      <c r="H78" s="871"/>
      <c r="I78" s="935"/>
      <c r="J78" s="872"/>
      <c r="K78" s="872"/>
      <c r="L78" s="867">
        <f t="shared" si="15"/>
        <v>0</v>
      </c>
      <c r="M78" s="871"/>
      <c r="N78" s="935"/>
      <c r="O78" s="872"/>
      <c r="P78" s="872"/>
      <c r="Q78" s="867">
        <f t="shared" si="16"/>
        <v>0</v>
      </c>
      <c r="R78" s="936">
        <f t="shared" si="17"/>
        <v>0</v>
      </c>
      <c r="S78" s="937" t="s">
        <v>655</v>
      </c>
      <c r="T78" s="424">
        <f t="shared" si="18"/>
        <v>0</v>
      </c>
      <c r="U78" s="938">
        <f t="shared" si="19"/>
        <v>0</v>
      </c>
      <c r="V78" s="937" t="s">
        <v>655</v>
      </c>
      <c r="W78" s="939" t="str">
        <f t="shared" si="20"/>
        <v>0</v>
      </c>
      <c r="X78" s="466"/>
      <c r="Y78" s="466"/>
      <c r="Z78" s="697"/>
      <c r="AA78" s="697"/>
      <c r="AB78" s="697"/>
      <c r="AC78" s="697"/>
      <c r="AD78" s="697"/>
      <c r="AE78" s="697"/>
      <c r="AF78" s="697"/>
    </row>
    <row r="79" spans="1:32">
      <c r="A79" s="923" t="s">
        <v>1567</v>
      </c>
      <c r="B79" s="943" t="s">
        <v>1523</v>
      </c>
      <c r="C79" s="871"/>
      <c r="D79" s="935"/>
      <c r="E79" s="872"/>
      <c r="F79" s="872"/>
      <c r="G79" s="867">
        <f t="shared" si="14"/>
        <v>0</v>
      </c>
      <c r="H79" s="871"/>
      <c r="I79" s="935"/>
      <c r="J79" s="872"/>
      <c r="K79" s="872"/>
      <c r="L79" s="867">
        <f t="shared" si="15"/>
        <v>0</v>
      </c>
      <c r="M79" s="871"/>
      <c r="N79" s="935"/>
      <c r="O79" s="872"/>
      <c r="P79" s="872"/>
      <c r="Q79" s="867">
        <f t="shared" si="16"/>
        <v>0</v>
      </c>
      <c r="R79" s="936">
        <f t="shared" si="17"/>
        <v>0</v>
      </c>
      <c r="S79" s="937" t="s">
        <v>655</v>
      </c>
      <c r="T79" s="424">
        <f t="shared" si="18"/>
        <v>0</v>
      </c>
      <c r="U79" s="938">
        <f t="shared" si="19"/>
        <v>0</v>
      </c>
      <c r="V79" s="937" t="s">
        <v>655</v>
      </c>
      <c r="W79" s="939" t="str">
        <f t="shared" si="20"/>
        <v>0</v>
      </c>
      <c r="X79" s="466"/>
      <c r="Y79" s="466"/>
      <c r="Z79" s="697"/>
      <c r="AA79" s="697"/>
      <c r="AB79" s="697"/>
      <c r="AC79" s="697"/>
      <c r="AD79" s="697"/>
      <c r="AE79" s="697"/>
      <c r="AF79" s="697"/>
    </row>
    <row r="80" spans="1:32">
      <c r="A80" s="923" t="s">
        <v>1568</v>
      </c>
      <c r="B80" s="943" t="s">
        <v>1523</v>
      </c>
      <c r="C80" s="871"/>
      <c r="D80" s="935"/>
      <c r="E80" s="872"/>
      <c r="F80" s="872"/>
      <c r="G80" s="867">
        <f t="shared" si="14"/>
        <v>0</v>
      </c>
      <c r="H80" s="871"/>
      <c r="I80" s="935"/>
      <c r="J80" s="872"/>
      <c r="K80" s="872"/>
      <c r="L80" s="867">
        <f t="shared" si="15"/>
        <v>0</v>
      </c>
      <c r="M80" s="871"/>
      <c r="N80" s="935"/>
      <c r="O80" s="872"/>
      <c r="P80" s="872"/>
      <c r="Q80" s="867">
        <f t="shared" si="16"/>
        <v>0</v>
      </c>
      <c r="R80" s="936">
        <f t="shared" si="17"/>
        <v>0</v>
      </c>
      <c r="S80" s="937" t="s">
        <v>655</v>
      </c>
      <c r="T80" s="424">
        <f t="shared" si="18"/>
        <v>0</v>
      </c>
      <c r="U80" s="938">
        <f t="shared" si="19"/>
        <v>0</v>
      </c>
      <c r="V80" s="937" t="s">
        <v>655</v>
      </c>
      <c r="W80" s="939" t="str">
        <f t="shared" si="20"/>
        <v>0</v>
      </c>
      <c r="X80" s="466"/>
      <c r="Y80" s="466"/>
      <c r="Z80" s="697"/>
      <c r="AA80" s="697"/>
      <c r="AB80" s="697"/>
      <c r="AC80" s="697"/>
      <c r="AD80" s="697"/>
      <c r="AE80" s="697"/>
      <c r="AF80" s="697"/>
    </row>
    <row r="81" spans="1:32">
      <c r="A81" s="923" t="s">
        <v>1569</v>
      </c>
      <c r="B81" s="943" t="s">
        <v>1523</v>
      </c>
      <c r="C81" s="871"/>
      <c r="D81" s="935"/>
      <c r="E81" s="872"/>
      <c r="F81" s="872"/>
      <c r="G81" s="867">
        <f t="shared" si="14"/>
        <v>0</v>
      </c>
      <c r="H81" s="871"/>
      <c r="I81" s="935"/>
      <c r="J81" s="872"/>
      <c r="K81" s="872"/>
      <c r="L81" s="867">
        <f t="shared" si="15"/>
        <v>0</v>
      </c>
      <c r="M81" s="871"/>
      <c r="N81" s="935"/>
      <c r="O81" s="872"/>
      <c r="P81" s="872"/>
      <c r="Q81" s="867">
        <f t="shared" si="16"/>
        <v>0</v>
      </c>
      <c r="R81" s="936">
        <f t="shared" si="17"/>
        <v>0</v>
      </c>
      <c r="S81" s="937" t="s">
        <v>655</v>
      </c>
      <c r="T81" s="424">
        <f t="shared" si="18"/>
        <v>0</v>
      </c>
      <c r="U81" s="938">
        <f t="shared" si="19"/>
        <v>0</v>
      </c>
      <c r="V81" s="937" t="s">
        <v>655</v>
      </c>
      <c r="W81" s="939" t="str">
        <f t="shared" si="20"/>
        <v>0</v>
      </c>
      <c r="X81" s="466"/>
      <c r="Y81" s="466"/>
      <c r="Z81" s="697"/>
      <c r="AA81" s="697"/>
      <c r="AB81" s="697"/>
      <c r="AC81" s="697"/>
      <c r="AD81" s="697"/>
      <c r="AE81" s="697"/>
      <c r="AF81" s="697"/>
    </row>
    <row r="82" spans="1:32">
      <c r="A82" s="923" t="s">
        <v>1570</v>
      </c>
      <c r="B82" s="943" t="s">
        <v>1523</v>
      </c>
      <c r="C82" s="871"/>
      <c r="D82" s="935"/>
      <c r="E82" s="872"/>
      <c r="F82" s="872"/>
      <c r="G82" s="867">
        <f t="shared" si="14"/>
        <v>0</v>
      </c>
      <c r="H82" s="871"/>
      <c r="I82" s="935"/>
      <c r="J82" s="872"/>
      <c r="K82" s="872"/>
      <c r="L82" s="867">
        <f t="shared" si="15"/>
        <v>0</v>
      </c>
      <c r="M82" s="871"/>
      <c r="N82" s="935"/>
      <c r="O82" s="872"/>
      <c r="P82" s="872"/>
      <c r="Q82" s="867">
        <f t="shared" si="16"/>
        <v>0</v>
      </c>
      <c r="R82" s="936">
        <f t="shared" si="17"/>
        <v>0</v>
      </c>
      <c r="S82" s="937" t="s">
        <v>655</v>
      </c>
      <c r="T82" s="424">
        <f t="shared" si="18"/>
        <v>0</v>
      </c>
      <c r="U82" s="938">
        <f t="shared" si="19"/>
        <v>0</v>
      </c>
      <c r="V82" s="937" t="s">
        <v>655</v>
      </c>
      <c r="W82" s="939" t="str">
        <f t="shared" si="20"/>
        <v>0</v>
      </c>
      <c r="X82" s="466"/>
      <c r="Y82" s="466"/>
      <c r="Z82" s="697"/>
      <c r="AA82" s="697"/>
      <c r="AB82" s="697"/>
      <c r="AC82" s="697"/>
      <c r="AD82" s="697"/>
      <c r="AE82" s="697"/>
      <c r="AF82" s="697"/>
    </row>
    <row r="83" spans="1:32">
      <c r="A83" s="923" t="s">
        <v>1571</v>
      </c>
      <c r="B83" s="943" t="s">
        <v>1523</v>
      </c>
      <c r="C83" s="871"/>
      <c r="D83" s="935"/>
      <c r="E83" s="872"/>
      <c r="F83" s="872"/>
      <c r="G83" s="867">
        <f t="shared" si="14"/>
        <v>0</v>
      </c>
      <c r="H83" s="871"/>
      <c r="I83" s="935"/>
      <c r="J83" s="872"/>
      <c r="K83" s="872"/>
      <c r="L83" s="867">
        <f t="shared" si="15"/>
        <v>0</v>
      </c>
      <c r="M83" s="871"/>
      <c r="N83" s="935"/>
      <c r="O83" s="872"/>
      <c r="P83" s="872"/>
      <c r="Q83" s="867">
        <f t="shared" si="16"/>
        <v>0</v>
      </c>
      <c r="R83" s="936">
        <f t="shared" si="17"/>
        <v>0</v>
      </c>
      <c r="S83" s="937" t="s">
        <v>655</v>
      </c>
      <c r="T83" s="424">
        <f t="shared" si="18"/>
        <v>0</v>
      </c>
      <c r="U83" s="938">
        <f t="shared" si="19"/>
        <v>0</v>
      </c>
      <c r="V83" s="937" t="s">
        <v>655</v>
      </c>
      <c r="W83" s="939" t="str">
        <f t="shared" si="20"/>
        <v>0</v>
      </c>
      <c r="X83" s="466"/>
      <c r="Y83" s="466"/>
      <c r="Z83" s="697"/>
      <c r="AA83" s="697"/>
      <c r="AB83" s="697"/>
      <c r="AC83" s="697"/>
      <c r="AD83" s="697"/>
      <c r="AE83" s="697"/>
      <c r="AF83" s="697"/>
    </row>
    <row r="84" spans="1:32">
      <c r="A84" s="944" t="s">
        <v>1572</v>
      </c>
      <c r="B84" s="943" t="s">
        <v>1523</v>
      </c>
      <c r="C84" s="871"/>
      <c r="D84" s="935"/>
      <c r="E84" s="872"/>
      <c r="F84" s="872"/>
      <c r="G84" s="867">
        <f t="shared" si="14"/>
        <v>0</v>
      </c>
      <c r="H84" s="871"/>
      <c r="I84" s="935"/>
      <c r="J84" s="872"/>
      <c r="K84" s="872"/>
      <c r="L84" s="867">
        <f t="shared" si="15"/>
        <v>0</v>
      </c>
      <c r="M84" s="871"/>
      <c r="N84" s="935"/>
      <c r="O84" s="872"/>
      <c r="P84" s="872"/>
      <c r="Q84" s="867">
        <f t="shared" si="16"/>
        <v>0</v>
      </c>
      <c r="R84" s="936">
        <f t="shared" si="17"/>
        <v>0</v>
      </c>
      <c r="S84" s="937" t="s">
        <v>655</v>
      </c>
      <c r="T84" s="424">
        <f t="shared" si="18"/>
        <v>0</v>
      </c>
      <c r="U84" s="938">
        <f t="shared" si="19"/>
        <v>0</v>
      </c>
      <c r="V84" s="937" t="s">
        <v>655</v>
      </c>
      <c r="W84" s="939" t="str">
        <f t="shared" si="20"/>
        <v>0</v>
      </c>
      <c r="X84" s="466"/>
      <c r="Y84" s="466"/>
      <c r="Z84" s="697"/>
      <c r="AA84" s="697"/>
      <c r="AB84" s="697"/>
      <c r="AC84" s="697"/>
      <c r="AD84" s="697"/>
      <c r="AE84" s="697"/>
      <c r="AF84" s="697"/>
    </row>
    <row r="85" spans="1:32">
      <c r="A85" s="923" t="s">
        <v>1573</v>
      </c>
      <c r="B85" s="943" t="s">
        <v>1523</v>
      </c>
      <c r="C85" s="871"/>
      <c r="D85" s="935"/>
      <c r="E85" s="872"/>
      <c r="F85" s="872"/>
      <c r="G85" s="867">
        <f t="shared" si="14"/>
        <v>0</v>
      </c>
      <c r="H85" s="871"/>
      <c r="I85" s="935"/>
      <c r="J85" s="872"/>
      <c r="K85" s="872"/>
      <c r="L85" s="867">
        <f t="shared" si="15"/>
        <v>0</v>
      </c>
      <c r="M85" s="871"/>
      <c r="N85" s="935"/>
      <c r="O85" s="872"/>
      <c r="P85" s="872"/>
      <c r="Q85" s="867">
        <f t="shared" si="16"/>
        <v>0</v>
      </c>
      <c r="R85" s="936">
        <f t="shared" si="17"/>
        <v>0</v>
      </c>
      <c r="S85" s="937" t="s">
        <v>655</v>
      </c>
      <c r="T85" s="424">
        <f t="shared" si="18"/>
        <v>0</v>
      </c>
      <c r="U85" s="938">
        <f t="shared" si="19"/>
        <v>0</v>
      </c>
      <c r="V85" s="937" t="s">
        <v>655</v>
      </c>
      <c r="W85" s="939" t="str">
        <f t="shared" si="20"/>
        <v>0</v>
      </c>
      <c r="X85" s="466"/>
      <c r="Y85" s="466"/>
      <c r="Z85" s="697"/>
      <c r="AA85" s="697"/>
      <c r="AB85" s="697"/>
      <c r="AC85" s="697"/>
      <c r="AD85" s="697"/>
      <c r="AE85" s="697"/>
      <c r="AF85" s="697"/>
    </row>
    <row r="86" spans="1:32">
      <c r="A86" s="923" t="s">
        <v>1574</v>
      </c>
      <c r="B86" s="943" t="s">
        <v>1523</v>
      </c>
      <c r="C86" s="871"/>
      <c r="D86" s="935"/>
      <c r="E86" s="872"/>
      <c r="F86" s="872"/>
      <c r="G86" s="867">
        <f t="shared" si="14"/>
        <v>0</v>
      </c>
      <c r="H86" s="871"/>
      <c r="I86" s="935"/>
      <c r="J86" s="872"/>
      <c r="K86" s="872"/>
      <c r="L86" s="867">
        <f t="shared" si="15"/>
        <v>0</v>
      </c>
      <c r="M86" s="871"/>
      <c r="N86" s="935"/>
      <c r="O86" s="872"/>
      <c r="P86" s="872"/>
      <c r="Q86" s="867">
        <f t="shared" si="16"/>
        <v>0</v>
      </c>
      <c r="R86" s="936">
        <f t="shared" si="17"/>
        <v>0</v>
      </c>
      <c r="S86" s="937" t="s">
        <v>655</v>
      </c>
      <c r="T86" s="424">
        <f t="shared" si="18"/>
        <v>0</v>
      </c>
      <c r="U86" s="938">
        <f t="shared" si="19"/>
        <v>0</v>
      </c>
      <c r="V86" s="937" t="s">
        <v>655</v>
      </c>
      <c r="W86" s="939" t="str">
        <f t="shared" si="20"/>
        <v>0</v>
      </c>
      <c r="X86" s="466"/>
      <c r="Y86" s="466"/>
      <c r="Z86" s="697"/>
      <c r="AA86" s="697"/>
      <c r="AB86" s="697"/>
      <c r="AC86" s="697"/>
      <c r="AD86" s="697"/>
      <c r="AE86" s="697"/>
      <c r="AF86" s="697"/>
    </row>
    <row r="87" spans="1:32">
      <c r="A87" s="923" t="s">
        <v>1575</v>
      </c>
      <c r="B87" s="943" t="s">
        <v>1523</v>
      </c>
      <c r="C87" s="871"/>
      <c r="D87" s="935"/>
      <c r="E87" s="872"/>
      <c r="F87" s="872"/>
      <c r="G87" s="867">
        <f t="shared" si="14"/>
        <v>0</v>
      </c>
      <c r="H87" s="871"/>
      <c r="I87" s="935"/>
      <c r="J87" s="872"/>
      <c r="K87" s="872"/>
      <c r="L87" s="867">
        <f t="shared" si="15"/>
        <v>0</v>
      </c>
      <c r="M87" s="871"/>
      <c r="N87" s="935"/>
      <c r="O87" s="872"/>
      <c r="P87" s="872"/>
      <c r="Q87" s="867">
        <f t="shared" si="16"/>
        <v>0</v>
      </c>
      <c r="R87" s="936">
        <f t="shared" si="17"/>
        <v>0</v>
      </c>
      <c r="S87" s="937" t="s">
        <v>655</v>
      </c>
      <c r="T87" s="424">
        <f t="shared" si="18"/>
        <v>0</v>
      </c>
      <c r="U87" s="938">
        <f t="shared" si="19"/>
        <v>0</v>
      </c>
      <c r="V87" s="937" t="s">
        <v>655</v>
      </c>
      <c r="W87" s="939" t="str">
        <f t="shared" si="20"/>
        <v>0</v>
      </c>
      <c r="X87" s="466"/>
      <c r="Y87" s="466"/>
      <c r="Z87" s="697"/>
      <c r="AA87" s="697"/>
      <c r="AB87" s="697"/>
      <c r="AC87" s="697"/>
      <c r="AD87" s="697"/>
      <c r="AE87" s="697"/>
      <c r="AF87" s="697"/>
    </row>
    <row r="88" spans="1:32">
      <c r="A88" s="923" t="s">
        <v>1576</v>
      </c>
      <c r="B88" s="943" t="s">
        <v>1523</v>
      </c>
      <c r="C88" s="871"/>
      <c r="D88" s="935"/>
      <c r="E88" s="872"/>
      <c r="F88" s="872"/>
      <c r="G88" s="867">
        <f t="shared" si="14"/>
        <v>0</v>
      </c>
      <c r="H88" s="871"/>
      <c r="I88" s="935"/>
      <c r="J88" s="872"/>
      <c r="K88" s="872"/>
      <c r="L88" s="867">
        <f t="shared" si="15"/>
        <v>0</v>
      </c>
      <c r="M88" s="871"/>
      <c r="N88" s="935"/>
      <c r="O88" s="872"/>
      <c r="P88" s="872"/>
      <c r="Q88" s="867">
        <f t="shared" si="16"/>
        <v>0</v>
      </c>
      <c r="R88" s="936">
        <f t="shared" si="17"/>
        <v>0</v>
      </c>
      <c r="S88" s="937" t="s">
        <v>655</v>
      </c>
      <c r="T88" s="424">
        <f t="shared" si="18"/>
        <v>0</v>
      </c>
      <c r="U88" s="938">
        <f t="shared" si="19"/>
        <v>0</v>
      </c>
      <c r="V88" s="937" t="s">
        <v>655</v>
      </c>
      <c r="W88" s="939" t="str">
        <f t="shared" si="20"/>
        <v>0</v>
      </c>
      <c r="X88" s="466"/>
      <c r="Y88" s="466"/>
      <c r="Z88" s="697"/>
      <c r="AA88" s="697"/>
      <c r="AB88" s="697"/>
      <c r="AC88" s="697"/>
      <c r="AD88" s="697"/>
      <c r="AE88" s="697"/>
      <c r="AF88" s="697"/>
    </row>
    <row r="89" spans="1:32">
      <c r="A89" s="923" t="s">
        <v>1577</v>
      </c>
      <c r="B89" s="943" t="s">
        <v>1523</v>
      </c>
      <c r="C89" s="871"/>
      <c r="D89" s="935"/>
      <c r="E89" s="872"/>
      <c r="F89" s="872"/>
      <c r="G89" s="867">
        <f t="shared" si="14"/>
        <v>0</v>
      </c>
      <c r="H89" s="871"/>
      <c r="I89" s="935"/>
      <c r="J89" s="872"/>
      <c r="K89" s="872"/>
      <c r="L89" s="867">
        <f t="shared" si="15"/>
        <v>0</v>
      </c>
      <c r="M89" s="871"/>
      <c r="N89" s="935"/>
      <c r="O89" s="872"/>
      <c r="P89" s="872"/>
      <c r="Q89" s="867">
        <f t="shared" si="16"/>
        <v>0</v>
      </c>
      <c r="R89" s="936">
        <f t="shared" si="17"/>
        <v>0</v>
      </c>
      <c r="S89" s="937" t="s">
        <v>655</v>
      </c>
      <c r="T89" s="424">
        <f t="shared" si="18"/>
        <v>0</v>
      </c>
      <c r="U89" s="938">
        <f t="shared" si="19"/>
        <v>0</v>
      </c>
      <c r="V89" s="937" t="s">
        <v>655</v>
      </c>
      <c r="W89" s="939" t="str">
        <f t="shared" si="20"/>
        <v>0</v>
      </c>
      <c r="X89" s="466"/>
      <c r="Y89" s="466"/>
      <c r="Z89" s="697"/>
      <c r="AA89" s="697"/>
      <c r="AB89" s="697"/>
      <c r="AC89" s="697"/>
      <c r="AD89" s="697"/>
      <c r="AE89" s="697"/>
      <c r="AF89" s="697"/>
    </row>
    <row r="90" spans="1:32">
      <c r="A90" s="923" t="s">
        <v>331</v>
      </c>
      <c r="B90" s="924" t="s">
        <v>1578</v>
      </c>
      <c r="C90" s="925">
        <f t="shared" ref="C90:Q90" si="21">SUM(C91:C130)</f>
        <v>342.7</v>
      </c>
      <c r="D90" s="926">
        <f t="shared" si="21"/>
        <v>243.9</v>
      </c>
      <c r="E90" s="926">
        <f t="shared" si="21"/>
        <v>0</v>
      </c>
      <c r="F90" s="927">
        <f t="shared" si="21"/>
        <v>243.9</v>
      </c>
      <c r="G90" s="925">
        <f t="shared" si="21"/>
        <v>0</v>
      </c>
      <c r="H90" s="925">
        <f t="shared" si="21"/>
        <v>0</v>
      </c>
      <c r="I90" s="926">
        <f t="shared" si="21"/>
        <v>0</v>
      </c>
      <c r="J90" s="926">
        <f t="shared" si="21"/>
        <v>0</v>
      </c>
      <c r="K90" s="927">
        <f t="shared" si="21"/>
        <v>0</v>
      </c>
      <c r="L90" s="925">
        <f t="shared" si="21"/>
        <v>0</v>
      </c>
      <c r="M90" s="925">
        <f t="shared" si="21"/>
        <v>0</v>
      </c>
      <c r="N90" s="926">
        <f t="shared" si="21"/>
        <v>0</v>
      </c>
      <c r="O90" s="926">
        <f t="shared" si="21"/>
        <v>0</v>
      </c>
      <c r="P90" s="927">
        <f t="shared" si="21"/>
        <v>0</v>
      </c>
      <c r="Q90" s="925">
        <f t="shared" si="21"/>
        <v>0</v>
      </c>
      <c r="R90" s="928">
        <f>SUM(R91:R130)</f>
        <v>342.7</v>
      </c>
      <c r="S90" s="929" t="s">
        <v>655</v>
      </c>
      <c r="T90" s="930">
        <f>SUM(T91:T130)</f>
        <v>0</v>
      </c>
      <c r="U90" s="931">
        <f>SUM(U91:U130)</f>
        <v>0</v>
      </c>
      <c r="V90" s="929" t="s">
        <v>655</v>
      </c>
      <c r="W90" s="932">
        <f>IFERROR(T90/R90,"0")</f>
        <v>0</v>
      </c>
      <c r="X90" s="466"/>
      <c r="Y90" s="466"/>
      <c r="Z90" s="697"/>
      <c r="AA90" s="697"/>
      <c r="AB90" s="697"/>
      <c r="AC90" s="697"/>
      <c r="AD90" s="697"/>
      <c r="AE90" s="697"/>
      <c r="AF90" s="697"/>
    </row>
    <row r="91" spans="1:32">
      <c r="A91" s="923" t="s">
        <v>697</v>
      </c>
      <c r="B91" s="942" t="s">
        <v>1579</v>
      </c>
      <c r="C91" s="871">
        <v>18</v>
      </c>
      <c r="D91" s="935"/>
      <c r="E91" s="872"/>
      <c r="F91" s="872"/>
      <c r="G91" s="867">
        <f>D91+E91-F91</f>
        <v>0</v>
      </c>
      <c r="H91" s="871"/>
      <c r="I91" s="935"/>
      <c r="J91" s="872"/>
      <c r="K91" s="872"/>
      <c r="L91" s="867">
        <f t="shared" ref="L91:L130" si="22">I91+J91-K91</f>
        <v>0</v>
      </c>
      <c r="M91" s="871"/>
      <c r="N91" s="935"/>
      <c r="O91" s="872"/>
      <c r="P91" s="872"/>
      <c r="Q91" s="867">
        <f t="shared" ref="Q91:Q130" si="23">N91+O91-P91</f>
        <v>0</v>
      </c>
      <c r="R91" s="936">
        <f>SUM(C91,H91,M91)</f>
        <v>18</v>
      </c>
      <c r="S91" s="937" t="s">
        <v>655</v>
      </c>
      <c r="T91" s="424">
        <f>SUM(E91,J91,O91)</f>
        <v>0</v>
      </c>
      <c r="U91" s="938">
        <f>SUM(G91,L91,Q91)</f>
        <v>0</v>
      </c>
      <c r="V91" s="937" t="s">
        <v>655</v>
      </c>
      <c r="W91" s="939">
        <f t="shared" ref="W91:W130" si="24">IFERROR(T91/R91,"0")</f>
        <v>0</v>
      </c>
      <c r="X91" s="466"/>
      <c r="Y91" s="466"/>
      <c r="Z91" s="697"/>
      <c r="AA91" s="697"/>
      <c r="AB91" s="697"/>
      <c r="AC91" s="697"/>
      <c r="AD91" s="697"/>
      <c r="AE91" s="697"/>
      <c r="AF91" s="697"/>
    </row>
    <row r="92" spans="1:32">
      <c r="A92" s="923" t="s">
        <v>698</v>
      </c>
      <c r="B92" s="942" t="s">
        <v>1580</v>
      </c>
      <c r="C92" s="871">
        <v>40</v>
      </c>
      <c r="D92" s="935"/>
      <c r="E92" s="872"/>
      <c r="F92" s="872"/>
      <c r="G92" s="867">
        <f t="shared" ref="G92:G130" si="25">D92+E92-F92</f>
        <v>0</v>
      </c>
      <c r="H92" s="871"/>
      <c r="I92" s="935"/>
      <c r="J92" s="872"/>
      <c r="K92" s="872"/>
      <c r="L92" s="867">
        <f t="shared" si="22"/>
        <v>0</v>
      </c>
      <c r="M92" s="871"/>
      <c r="N92" s="935"/>
      <c r="O92" s="872"/>
      <c r="P92" s="872"/>
      <c r="Q92" s="867">
        <f t="shared" si="23"/>
        <v>0</v>
      </c>
      <c r="R92" s="936">
        <f t="shared" ref="R92:R130" si="26">SUM(C92,H92,M92)</f>
        <v>40</v>
      </c>
      <c r="S92" s="937" t="s">
        <v>655</v>
      </c>
      <c r="T92" s="424">
        <f t="shared" ref="T92:T130" si="27">SUM(E92,J92,O92)</f>
        <v>0</v>
      </c>
      <c r="U92" s="938">
        <f t="shared" ref="U92:U130" si="28">SUM(G92,L92,Q92)</f>
        <v>0</v>
      </c>
      <c r="V92" s="937" t="s">
        <v>655</v>
      </c>
      <c r="W92" s="939">
        <f t="shared" si="24"/>
        <v>0</v>
      </c>
      <c r="X92" s="466"/>
      <c r="Y92" s="466"/>
      <c r="Z92" s="697"/>
      <c r="AA92" s="697"/>
      <c r="AB92" s="697"/>
      <c r="AC92" s="697"/>
      <c r="AD92" s="697"/>
      <c r="AE92" s="697"/>
      <c r="AF92" s="697"/>
    </row>
    <row r="93" spans="1:32">
      <c r="A93" s="923" t="s">
        <v>1581</v>
      </c>
      <c r="B93" s="942" t="s">
        <v>1582</v>
      </c>
      <c r="C93" s="871">
        <v>25.1</v>
      </c>
      <c r="D93" s="935">
        <v>24.3</v>
      </c>
      <c r="E93" s="872"/>
      <c r="F93" s="872">
        <v>24.3</v>
      </c>
      <c r="G93" s="867">
        <f>D93+E93-F93</f>
        <v>0</v>
      </c>
      <c r="H93" s="871"/>
      <c r="I93" s="935"/>
      <c r="J93" s="872"/>
      <c r="K93" s="872"/>
      <c r="L93" s="867">
        <f t="shared" si="22"/>
        <v>0</v>
      </c>
      <c r="M93" s="871"/>
      <c r="N93" s="935"/>
      <c r="O93" s="872"/>
      <c r="P93" s="872"/>
      <c r="Q93" s="867">
        <f t="shared" si="23"/>
        <v>0</v>
      </c>
      <c r="R93" s="936">
        <f t="shared" si="26"/>
        <v>25.1</v>
      </c>
      <c r="S93" s="937" t="s">
        <v>655</v>
      </c>
      <c r="T93" s="424">
        <f t="shared" si="27"/>
        <v>0</v>
      </c>
      <c r="U93" s="938">
        <f t="shared" si="28"/>
        <v>0</v>
      </c>
      <c r="V93" s="937" t="s">
        <v>655</v>
      </c>
      <c r="W93" s="939">
        <f t="shared" si="24"/>
        <v>0</v>
      </c>
      <c r="X93" s="466"/>
      <c r="Y93" s="466"/>
      <c r="Z93" s="697"/>
      <c r="AA93" s="697"/>
      <c r="AB93" s="697"/>
      <c r="AC93" s="697"/>
      <c r="AD93" s="697"/>
      <c r="AE93" s="697"/>
      <c r="AF93" s="697"/>
    </row>
    <row r="94" spans="1:32">
      <c r="A94" s="923" t="s">
        <v>1583</v>
      </c>
      <c r="B94" s="942" t="s">
        <v>1584</v>
      </c>
      <c r="C94" s="871">
        <v>125.6</v>
      </c>
      <c r="D94" s="935">
        <v>105.7</v>
      </c>
      <c r="E94" s="872"/>
      <c r="F94" s="872">
        <v>105.7</v>
      </c>
      <c r="G94" s="867">
        <f t="shared" si="25"/>
        <v>0</v>
      </c>
      <c r="H94" s="871"/>
      <c r="I94" s="935"/>
      <c r="J94" s="872"/>
      <c r="K94" s="872"/>
      <c r="L94" s="867">
        <f t="shared" si="22"/>
        <v>0</v>
      </c>
      <c r="M94" s="871"/>
      <c r="N94" s="935"/>
      <c r="O94" s="872"/>
      <c r="P94" s="872"/>
      <c r="Q94" s="867">
        <f t="shared" si="23"/>
        <v>0</v>
      </c>
      <c r="R94" s="936">
        <f t="shared" si="26"/>
        <v>125.6</v>
      </c>
      <c r="S94" s="937" t="s">
        <v>655</v>
      </c>
      <c r="T94" s="424">
        <f t="shared" si="27"/>
        <v>0</v>
      </c>
      <c r="U94" s="938">
        <f t="shared" si="28"/>
        <v>0</v>
      </c>
      <c r="V94" s="937" t="s">
        <v>655</v>
      </c>
      <c r="W94" s="939">
        <f t="shared" si="24"/>
        <v>0</v>
      </c>
      <c r="X94" s="466"/>
      <c r="Y94" s="466"/>
      <c r="Z94" s="697"/>
      <c r="AA94" s="697"/>
      <c r="AB94" s="697"/>
      <c r="AC94" s="697"/>
      <c r="AD94" s="697"/>
      <c r="AE94" s="697"/>
      <c r="AF94" s="697"/>
    </row>
    <row r="95" spans="1:32">
      <c r="A95" s="923" t="s">
        <v>1585</v>
      </c>
      <c r="B95" s="942" t="s">
        <v>1586</v>
      </c>
      <c r="C95" s="871">
        <v>24</v>
      </c>
      <c r="D95" s="935">
        <v>18.100000000000001</v>
      </c>
      <c r="E95" s="872"/>
      <c r="F95" s="872">
        <v>18.100000000000001</v>
      </c>
      <c r="G95" s="867">
        <f t="shared" si="25"/>
        <v>0</v>
      </c>
      <c r="H95" s="871"/>
      <c r="I95" s="935"/>
      <c r="J95" s="872"/>
      <c r="K95" s="872"/>
      <c r="L95" s="867">
        <f t="shared" si="22"/>
        <v>0</v>
      </c>
      <c r="M95" s="871"/>
      <c r="N95" s="935"/>
      <c r="O95" s="872"/>
      <c r="P95" s="872"/>
      <c r="Q95" s="867">
        <f t="shared" si="23"/>
        <v>0</v>
      </c>
      <c r="R95" s="936">
        <f t="shared" si="26"/>
        <v>24</v>
      </c>
      <c r="S95" s="937" t="s">
        <v>655</v>
      </c>
      <c r="T95" s="424">
        <f t="shared" si="27"/>
        <v>0</v>
      </c>
      <c r="U95" s="938">
        <f t="shared" si="28"/>
        <v>0</v>
      </c>
      <c r="V95" s="937" t="s">
        <v>655</v>
      </c>
      <c r="W95" s="939">
        <f t="shared" si="24"/>
        <v>0</v>
      </c>
      <c r="X95" s="466"/>
      <c r="Y95" s="466"/>
      <c r="Z95" s="697"/>
      <c r="AA95" s="697"/>
      <c r="AB95" s="697"/>
      <c r="AC95" s="697"/>
      <c r="AD95" s="697"/>
      <c r="AE95" s="697"/>
      <c r="AF95" s="697"/>
    </row>
    <row r="96" spans="1:32">
      <c r="A96" s="923" t="s">
        <v>1587</v>
      </c>
      <c r="B96" s="942" t="s">
        <v>1588</v>
      </c>
      <c r="C96" s="871">
        <v>20</v>
      </c>
      <c r="D96" s="935">
        <v>35</v>
      </c>
      <c r="E96" s="872"/>
      <c r="F96" s="872">
        <v>35</v>
      </c>
      <c r="G96" s="867">
        <f t="shared" si="25"/>
        <v>0</v>
      </c>
      <c r="H96" s="871"/>
      <c r="I96" s="935"/>
      <c r="J96" s="872"/>
      <c r="K96" s="872"/>
      <c r="L96" s="867">
        <f t="shared" si="22"/>
        <v>0</v>
      </c>
      <c r="M96" s="871"/>
      <c r="N96" s="935"/>
      <c r="O96" s="872"/>
      <c r="P96" s="872"/>
      <c r="Q96" s="867">
        <f t="shared" si="23"/>
        <v>0</v>
      </c>
      <c r="R96" s="936">
        <f t="shared" si="26"/>
        <v>20</v>
      </c>
      <c r="S96" s="937" t="s">
        <v>655</v>
      </c>
      <c r="T96" s="424">
        <f t="shared" si="27"/>
        <v>0</v>
      </c>
      <c r="U96" s="938">
        <f t="shared" si="28"/>
        <v>0</v>
      </c>
      <c r="V96" s="937" t="s">
        <v>655</v>
      </c>
      <c r="W96" s="939">
        <f t="shared" si="24"/>
        <v>0</v>
      </c>
      <c r="X96" s="466"/>
      <c r="Y96" s="466"/>
      <c r="Z96" s="697"/>
      <c r="AA96" s="697"/>
      <c r="AB96" s="697"/>
      <c r="AC96" s="697"/>
      <c r="AD96" s="697"/>
      <c r="AE96" s="697"/>
      <c r="AF96" s="697"/>
    </row>
    <row r="97" spans="1:32">
      <c r="A97" s="923" t="s">
        <v>1589</v>
      </c>
      <c r="B97" s="942" t="s">
        <v>1590</v>
      </c>
      <c r="C97" s="871">
        <v>21.5</v>
      </c>
      <c r="D97" s="935">
        <v>28.4</v>
      </c>
      <c r="E97" s="872"/>
      <c r="F97" s="872">
        <v>28.4</v>
      </c>
      <c r="G97" s="867">
        <f t="shared" si="25"/>
        <v>0</v>
      </c>
      <c r="H97" s="871"/>
      <c r="I97" s="935"/>
      <c r="J97" s="872"/>
      <c r="K97" s="872"/>
      <c r="L97" s="867">
        <f t="shared" si="22"/>
        <v>0</v>
      </c>
      <c r="M97" s="871"/>
      <c r="N97" s="935"/>
      <c r="O97" s="872"/>
      <c r="P97" s="872"/>
      <c r="Q97" s="867">
        <f t="shared" si="23"/>
        <v>0</v>
      </c>
      <c r="R97" s="936">
        <f t="shared" si="26"/>
        <v>21.5</v>
      </c>
      <c r="S97" s="937" t="s">
        <v>655</v>
      </c>
      <c r="T97" s="424">
        <f t="shared" si="27"/>
        <v>0</v>
      </c>
      <c r="U97" s="938">
        <f t="shared" si="28"/>
        <v>0</v>
      </c>
      <c r="V97" s="937" t="s">
        <v>655</v>
      </c>
      <c r="W97" s="939">
        <f t="shared" si="24"/>
        <v>0</v>
      </c>
      <c r="X97" s="466"/>
      <c r="Y97" s="466"/>
      <c r="Z97" s="697"/>
      <c r="AA97" s="697"/>
      <c r="AB97" s="697"/>
      <c r="AC97" s="697"/>
      <c r="AD97" s="697"/>
      <c r="AE97" s="697"/>
      <c r="AF97" s="697"/>
    </row>
    <row r="98" spans="1:32" ht="22.5">
      <c r="A98" s="923" t="s">
        <v>1591</v>
      </c>
      <c r="B98" s="942" t="s">
        <v>1592</v>
      </c>
      <c r="C98" s="871">
        <v>10.5</v>
      </c>
      <c r="D98" s="935">
        <v>6</v>
      </c>
      <c r="E98" s="872"/>
      <c r="F98" s="872">
        <v>6</v>
      </c>
      <c r="G98" s="867">
        <f t="shared" si="25"/>
        <v>0</v>
      </c>
      <c r="H98" s="871"/>
      <c r="I98" s="935"/>
      <c r="J98" s="872"/>
      <c r="K98" s="872"/>
      <c r="L98" s="867">
        <f t="shared" si="22"/>
        <v>0</v>
      </c>
      <c r="M98" s="871"/>
      <c r="N98" s="935"/>
      <c r="O98" s="872"/>
      <c r="P98" s="872"/>
      <c r="Q98" s="867">
        <f t="shared" si="23"/>
        <v>0</v>
      </c>
      <c r="R98" s="936">
        <f t="shared" si="26"/>
        <v>10.5</v>
      </c>
      <c r="S98" s="937" t="s">
        <v>655</v>
      </c>
      <c r="T98" s="424">
        <f t="shared" si="27"/>
        <v>0</v>
      </c>
      <c r="U98" s="938">
        <f t="shared" si="28"/>
        <v>0</v>
      </c>
      <c r="V98" s="937" t="s">
        <v>655</v>
      </c>
      <c r="W98" s="939">
        <f t="shared" si="24"/>
        <v>0</v>
      </c>
      <c r="X98" s="466"/>
      <c r="Y98" s="466"/>
      <c r="Z98" s="697"/>
      <c r="AA98" s="697"/>
      <c r="AB98" s="697"/>
      <c r="AC98" s="697"/>
      <c r="AD98" s="697"/>
      <c r="AE98" s="697"/>
      <c r="AF98" s="697"/>
    </row>
    <row r="99" spans="1:32">
      <c r="A99" s="923" t="s">
        <v>1593</v>
      </c>
      <c r="B99" s="942" t="s">
        <v>1594</v>
      </c>
      <c r="C99" s="871">
        <v>9</v>
      </c>
      <c r="D99" s="935"/>
      <c r="E99" s="872"/>
      <c r="F99" s="872"/>
      <c r="G99" s="867">
        <f t="shared" si="25"/>
        <v>0</v>
      </c>
      <c r="H99" s="871"/>
      <c r="I99" s="935"/>
      <c r="J99" s="872"/>
      <c r="K99" s="872"/>
      <c r="L99" s="867">
        <f t="shared" si="22"/>
        <v>0</v>
      </c>
      <c r="M99" s="871"/>
      <c r="N99" s="935"/>
      <c r="O99" s="872"/>
      <c r="P99" s="872"/>
      <c r="Q99" s="867">
        <f t="shared" si="23"/>
        <v>0</v>
      </c>
      <c r="R99" s="936">
        <f t="shared" si="26"/>
        <v>9</v>
      </c>
      <c r="S99" s="937" t="s">
        <v>655</v>
      </c>
      <c r="T99" s="424">
        <f t="shared" si="27"/>
        <v>0</v>
      </c>
      <c r="U99" s="938">
        <f t="shared" si="28"/>
        <v>0</v>
      </c>
      <c r="V99" s="937" t="s">
        <v>655</v>
      </c>
      <c r="W99" s="939">
        <f t="shared" si="24"/>
        <v>0</v>
      </c>
      <c r="X99" s="466"/>
      <c r="Y99" s="466"/>
      <c r="Z99" s="697"/>
      <c r="AA99" s="697"/>
      <c r="AB99" s="697"/>
      <c r="AC99" s="697"/>
      <c r="AD99" s="697"/>
      <c r="AE99" s="697"/>
      <c r="AF99" s="697"/>
    </row>
    <row r="100" spans="1:32">
      <c r="A100" s="923" t="s">
        <v>1595</v>
      </c>
      <c r="B100" s="942" t="s">
        <v>1596</v>
      </c>
      <c r="C100" s="871">
        <v>49</v>
      </c>
      <c r="D100" s="935"/>
      <c r="E100" s="872"/>
      <c r="F100" s="872"/>
      <c r="G100" s="867">
        <f t="shared" si="25"/>
        <v>0</v>
      </c>
      <c r="H100" s="871"/>
      <c r="I100" s="935"/>
      <c r="J100" s="872"/>
      <c r="K100" s="872"/>
      <c r="L100" s="867">
        <f t="shared" si="22"/>
        <v>0</v>
      </c>
      <c r="M100" s="871"/>
      <c r="N100" s="935"/>
      <c r="O100" s="872"/>
      <c r="P100" s="872"/>
      <c r="Q100" s="867">
        <f t="shared" si="23"/>
        <v>0</v>
      </c>
      <c r="R100" s="936">
        <f t="shared" si="26"/>
        <v>49</v>
      </c>
      <c r="S100" s="937" t="s">
        <v>655</v>
      </c>
      <c r="T100" s="424">
        <f t="shared" si="27"/>
        <v>0</v>
      </c>
      <c r="U100" s="938">
        <f t="shared" si="28"/>
        <v>0</v>
      </c>
      <c r="V100" s="937" t="s">
        <v>655</v>
      </c>
      <c r="W100" s="939">
        <f t="shared" si="24"/>
        <v>0</v>
      </c>
      <c r="X100" s="466"/>
      <c r="Y100" s="466"/>
      <c r="Z100" s="697"/>
      <c r="AA100" s="697"/>
      <c r="AB100" s="697"/>
      <c r="AC100" s="697"/>
      <c r="AD100" s="697"/>
      <c r="AE100" s="697"/>
      <c r="AF100" s="697"/>
    </row>
    <row r="101" spans="1:32">
      <c r="A101" s="923" t="s">
        <v>1597</v>
      </c>
      <c r="B101" s="942" t="s">
        <v>1598</v>
      </c>
      <c r="C101" s="871"/>
      <c r="D101" s="935">
        <v>20.399999999999999</v>
      </c>
      <c r="E101" s="872"/>
      <c r="F101" s="872">
        <v>20.399999999999999</v>
      </c>
      <c r="G101" s="867">
        <f t="shared" si="25"/>
        <v>0</v>
      </c>
      <c r="H101" s="871"/>
      <c r="I101" s="935"/>
      <c r="J101" s="872"/>
      <c r="K101" s="872"/>
      <c r="L101" s="867">
        <f t="shared" si="22"/>
        <v>0</v>
      </c>
      <c r="M101" s="871"/>
      <c r="N101" s="935"/>
      <c r="O101" s="872"/>
      <c r="P101" s="872"/>
      <c r="Q101" s="867">
        <f t="shared" si="23"/>
        <v>0</v>
      </c>
      <c r="R101" s="936">
        <f t="shared" si="26"/>
        <v>0</v>
      </c>
      <c r="S101" s="937" t="s">
        <v>655</v>
      </c>
      <c r="T101" s="424">
        <f t="shared" si="27"/>
        <v>0</v>
      </c>
      <c r="U101" s="938">
        <f t="shared" si="28"/>
        <v>0</v>
      </c>
      <c r="V101" s="937" t="s">
        <v>655</v>
      </c>
      <c r="W101" s="939" t="str">
        <f t="shared" si="24"/>
        <v>0</v>
      </c>
      <c r="X101" s="466"/>
      <c r="Y101" s="466"/>
      <c r="Z101" s="697"/>
      <c r="AA101" s="697"/>
      <c r="AB101" s="697"/>
      <c r="AC101" s="697"/>
      <c r="AD101" s="697"/>
      <c r="AE101" s="697"/>
      <c r="AF101" s="697"/>
    </row>
    <row r="102" spans="1:32">
      <c r="A102" s="923" t="s">
        <v>1599</v>
      </c>
      <c r="B102" s="942" t="s">
        <v>1600</v>
      </c>
      <c r="C102" s="871"/>
      <c r="D102" s="935">
        <v>2.1</v>
      </c>
      <c r="E102" s="872"/>
      <c r="F102" s="872">
        <v>2.1</v>
      </c>
      <c r="G102" s="867">
        <f t="shared" si="25"/>
        <v>0</v>
      </c>
      <c r="H102" s="871"/>
      <c r="I102" s="935"/>
      <c r="J102" s="872"/>
      <c r="K102" s="872"/>
      <c r="L102" s="867">
        <f t="shared" si="22"/>
        <v>0</v>
      </c>
      <c r="M102" s="871"/>
      <c r="N102" s="935"/>
      <c r="O102" s="872"/>
      <c r="P102" s="872"/>
      <c r="Q102" s="867">
        <f t="shared" si="23"/>
        <v>0</v>
      </c>
      <c r="R102" s="936">
        <f t="shared" si="26"/>
        <v>0</v>
      </c>
      <c r="S102" s="937" t="s">
        <v>655</v>
      </c>
      <c r="T102" s="424">
        <f t="shared" si="27"/>
        <v>0</v>
      </c>
      <c r="U102" s="938">
        <f t="shared" si="28"/>
        <v>0</v>
      </c>
      <c r="V102" s="937" t="s">
        <v>655</v>
      </c>
      <c r="W102" s="939" t="str">
        <f t="shared" si="24"/>
        <v>0</v>
      </c>
      <c r="X102" s="466"/>
      <c r="Y102" s="466"/>
      <c r="Z102" s="697"/>
      <c r="AA102" s="697"/>
      <c r="AB102" s="697"/>
      <c r="AC102" s="697"/>
      <c r="AD102" s="697"/>
      <c r="AE102" s="697"/>
      <c r="AF102" s="697"/>
    </row>
    <row r="103" spans="1:32">
      <c r="A103" s="923" t="s">
        <v>1601</v>
      </c>
      <c r="B103" s="942" t="s">
        <v>1602</v>
      </c>
      <c r="C103" s="871"/>
      <c r="D103" s="935">
        <v>3.9</v>
      </c>
      <c r="E103" s="872"/>
      <c r="F103" s="872">
        <v>3.9</v>
      </c>
      <c r="G103" s="867">
        <f t="shared" si="25"/>
        <v>0</v>
      </c>
      <c r="H103" s="871"/>
      <c r="I103" s="935"/>
      <c r="J103" s="872"/>
      <c r="K103" s="872"/>
      <c r="L103" s="867">
        <f t="shared" si="22"/>
        <v>0</v>
      </c>
      <c r="M103" s="871"/>
      <c r="N103" s="935"/>
      <c r="O103" s="872"/>
      <c r="P103" s="872"/>
      <c r="Q103" s="867">
        <f t="shared" si="23"/>
        <v>0</v>
      </c>
      <c r="R103" s="936">
        <f t="shared" si="26"/>
        <v>0</v>
      </c>
      <c r="S103" s="937" t="s">
        <v>655</v>
      </c>
      <c r="T103" s="424">
        <f t="shared" si="27"/>
        <v>0</v>
      </c>
      <c r="U103" s="938">
        <f t="shared" si="28"/>
        <v>0</v>
      </c>
      <c r="V103" s="937" t="s">
        <v>655</v>
      </c>
      <c r="W103" s="939" t="str">
        <f t="shared" si="24"/>
        <v>0</v>
      </c>
      <c r="X103" s="466"/>
      <c r="Y103" s="466"/>
      <c r="Z103" s="697"/>
      <c r="AA103" s="697"/>
      <c r="AB103" s="697"/>
      <c r="AC103" s="697"/>
      <c r="AD103" s="697"/>
      <c r="AE103" s="697"/>
      <c r="AF103" s="697"/>
    </row>
    <row r="104" spans="1:32">
      <c r="A104" s="923" t="s">
        <v>1603</v>
      </c>
      <c r="B104" s="942" t="s">
        <v>1523</v>
      </c>
      <c r="C104" s="871"/>
      <c r="D104" s="935"/>
      <c r="E104" s="872"/>
      <c r="F104" s="872"/>
      <c r="G104" s="867">
        <f t="shared" si="25"/>
        <v>0</v>
      </c>
      <c r="H104" s="871"/>
      <c r="I104" s="935"/>
      <c r="J104" s="872"/>
      <c r="K104" s="872"/>
      <c r="L104" s="867">
        <f t="shared" si="22"/>
        <v>0</v>
      </c>
      <c r="M104" s="871"/>
      <c r="N104" s="935"/>
      <c r="O104" s="872"/>
      <c r="P104" s="872"/>
      <c r="Q104" s="867">
        <f t="shared" si="23"/>
        <v>0</v>
      </c>
      <c r="R104" s="936">
        <f t="shared" si="26"/>
        <v>0</v>
      </c>
      <c r="S104" s="937" t="s">
        <v>655</v>
      </c>
      <c r="T104" s="424">
        <f t="shared" si="27"/>
        <v>0</v>
      </c>
      <c r="U104" s="938">
        <f t="shared" si="28"/>
        <v>0</v>
      </c>
      <c r="V104" s="937" t="s">
        <v>655</v>
      </c>
      <c r="W104" s="939" t="str">
        <f t="shared" si="24"/>
        <v>0</v>
      </c>
      <c r="X104" s="466"/>
      <c r="Y104" s="466"/>
      <c r="Z104" s="697"/>
      <c r="AA104" s="697"/>
      <c r="AB104" s="697"/>
      <c r="AC104" s="697"/>
      <c r="AD104" s="697"/>
      <c r="AE104" s="697"/>
      <c r="AF104" s="697"/>
    </row>
    <row r="105" spans="1:32">
      <c r="A105" s="923" t="s">
        <v>1604</v>
      </c>
      <c r="B105" s="942" t="s">
        <v>1523</v>
      </c>
      <c r="C105" s="871"/>
      <c r="D105" s="935"/>
      <c r="E105" s="872"/>
      <c r="F105" s="872"/>
      <c r="G105" s="867">
        <f t="shared" si="25"/>
        <v>0</v>
      </c>
      <c r="H105" s="871"/>
      <c r="I105" s="935"/>
      <c r="J105" s="872"/>
      <c r="K105" s="872"/>
      <c r="L105" s="867">
        <f t="shared" si="22"/>
        <v>0</v>
      </c>
      <c r="M105" s="871"/>
      <c r="N105" s="935"/>
      <c r="O105" s="872"/>
      <c r="P105" s="872"/>
      <c r="Q105" s="867">
        <f t="shared" si="23"/>
        <v>0</v>
      </c>
      <c r="R105" s="936">
        <f t="shared" si="26"/>
        <v>0</v>
      </c>
      <c r="S105" s="937" t="s">
        <v>655</v>
      </c>
      <c r="T105" s="424">
        <f t="shared" si="27"/>
        <v>0</v>
      </c>
      <c r="U105" s="938">
        <f t="shared" si="28"/>
        <v>0</v>
      </c>
      <c r="V105" s="937" t="s">
        <v>655</v>
      </c>
      <c r="W105" s="939" t="str">
        <f t="shared" si="24"/>
        <v>0</v>
      </c>
      <c r="X105" s="466"/>
      <c r="Y105" s="466"/>
      <c r="Z105" s="697"/>
      <c r="AA105" s="697"/>
      <c r="AB105" s="697"/>
      <c r="AC105" s="697"/>
      <c r="AD105" s="697"/>
      <c r="AE105" s="697"/>
      <c r="AF105" s="697"/>
    </row>
    <row r="106" spans="1:32">
      <c r="A106" s="923" t="s">
        <v>1605</v>
      </c>
      <c r="B106" s="942" t="s">
        <v>1523</v>
      </c>
      <c r="C106" s="871"/>
      <c r="D106" s="935"/>
      <c r="E106" s="872"/>
      <c r="F106" s="872"/>
      <c r="G106" s="867">
        <f t="shared" si="25"/>
        <v>0</v>
      </c>
      <c r="H106" s="871"/>
      <c r="I106" s="935"/>
      <c r="J106" s="872"/>
      <c r="K106" s="872"/>
      <c r="L106" s="867">
        <f t="shared" si="22"/>
        <v>0</v>
      </c>
      <c r="M106" s="871"/>
      <c r="N106" s="935"/>
      <c r="O106" s="872"/>
      <c r="P106" s="872"/>
      <c r="Q106" s="867">
        <f t="shared" si="23"/>
        <v>0</v>
      </c>
      <c r="R106" s="936">
        <f t="shared" si="26"/>
        <v>0</v>
      </c>
      <c r="S106" s="937" t="s">
        <v>655</v>
      </c>
      <c r="T106" s="424">
        <f t="shared" si="27"/>
        <v>0</v>
      </c>
      <c r="U106" s="938">
        <f t="shared" si="28"/>
        <v>0</v>
      </c>
      <c r="V106" s="937" t="s">
        <v>655</v>
      </c>
      <c r="W106" s="939" t="str">
        <f t="shared" si="24"/>
        <v>0</v>
      </c>
      <c r="X106" s="466"/>
      <c r="Y106" s="466"/>
      <c r="Z106" s="697"/>
      <c r="AA106" s="697"/>
      <c r="AB106" s="697"/>
      <c r="AC106" s="697"/>
      <c r="AD106" s="697"/>
      <c r="AE106" s="697"/>
      <c r="AF106" s="697"/>
    </row>
    <row r="107" spans="1:32">
      <c r="A107" s="923" t="s">
        <v>1606</v>
      </c>
      <c r="B107" s="942" t="s">
        <v>1523</v>
      </c>
      <c r="C107" s="871"/>
      <c r="D107" s="935"/>
      <c r="E107" s="872"/>
      <c r="F107" s="872"/>
      <c r="G107" s="867">
        <f t="shared" si="25"/>
        <v>0</v>
      </c>
      <c r="H107" s="871"/>
      <c r="I107" s="935"/>
      <c r="J107" s="872"/>
      <c r="K107" s="872"/>
      <c r="L107" s="867">
        <f t="shared" si="22"/>
        <v>0</v>
      </c>
      <c r="M107" s="871"/>
      <c r="N107" s="935"/>
      <c r="O107" s="872"/>
      <c r="P107" s="872"/>
      <c r="Q107" s="867">
        <f t="shared" si="23"/>
        <v>0</v>
      </c>
      <c r="R107" s="936">
        <f t="shared" si="26"/>
        <v>0</v>
      </c>
      <c r="S107" s="937" t="s">
        <v>655</v>
      </c>
      <c r="T107" s="424">
        <f t="shared" si="27"/>
        <v>0</v>
      </c>
      <c r="U107" s="938">
        <f t="shared" si="28"/>
        <v>0</v>
      </c>
      <c r="V107" s="937" t="s">
        <v>655</v>
      </c>
      <c r="W107" s="939" t="str">
        <f t="shared" si="24"/>
        <v>0</v>
      </c>
      <c r="X107" s="466"/>
      <c r="Y107" s="466"/>
      <c r="Z107" s="697"/>
      <c r="AA107" s="697"/>
      <c r="AB107" s="697"/>
      <c r="AC107" s="697"/>
      <c r="AD107" s="697"/>
      <c r="AE107" s="697"/>
      <c r="AF107" s="697"/>
    </row>
    <row r="108" spans="1:32">
      <c r="A108" s="923" t="s">
        <v>1607</v>
      </c>
      <c r="B108" s="942" t="s">
        <v>1523</v>
      </c>
      <c r="C108" s="871"/>
      <c r="D108" s="935"/>
      <c r="E108" s="872"/>
      <c r="F108" s="872"/>
      <c r="G108" s="867">
        <f t="shared" si="25"/>
        <v>0</v>
      </c>
      <c r="H108" s="871"/>
      <c r="I108" s="935"/>
      <c r="J108" s="872"/>
      <c r="K108" s="872"/>
      <c r="L108" s="867">
        <f t="shared" si="22"/>
        <v>0</v>
      </c>
      <c r="M108" s="871"/>
      <c r="N108" s="935"/>
      <c r="O108" s="872"/>
      <c r="P108" s="872"/>
      <c r="Q108" s="867">
        <f t="shared" si="23"/>
        <v>0</v>
      </c>
      <c r="R108" s="936">
        <f t="shared" si="26"/>
        <v>0</v>
      </c>
      <c r="S108" s="937" t="s">
        <v>655</v>
      </c>
      <c r="T108" s="424">
        <f t="shared" si="27"/>
        <v>0</v>
      </c>
      <c r="U108" s="938">
        <f t="shared" si="28"/>
        <v>0</v>
      </c>
      <c r="V108" s="937" t="s">
        <v>655</v>
      </c>
      <c r="W108" s="939" t="str">
        <f t="shared" si="24"/>
        <v>0</v>
      </c>
      <c r="X108" s="466"/>
      <c r="Y108" s="466"/>
      <c r="Z108" s="697"/>
      <c r="AA108" s="697"/>
      <c r="AB108" s="697"/>
      <c r="AC108" s="697"/>
      <c r="AD108" s="697"/>
      <c r="AE108" s="697"/>
      <c r="AF108" s="697"/>
    </row>
    <row r="109" spans="1:32">
      <c r="A109" s="923" t="s">
        <v>1608</v>
      </c>
      <c r="B109" s="942" t="s">
        <v>1523</v>
      </c>
      <c r="C109" s="871"/>
      <c r="D109" s="935"/>
      <c r="E109" s="872"/>
      <c r="F109" s="872"/>
      <c r="G109" s="867">
        <f t="shared" si="25"/>
        <v>0</v>
      </c>
      <c r="H109" s="871"/>
      <c r="I109" s="935"/>
      <c r="J109" s="872"/>
      <c r="K109" s="872"/>
      <c r="L109" s="867">
        <f t="shared" si="22"/>
        <v>0</v>
      </c>
      <c r="M109" s="871"/>
      <c r="N109" s="935"/>
      <c r="O109" s="872"/>
      <c r="P109" s="872"/>
      <c r="Q109" s="867">
        <f t="shared" si="23"/>
        <v>0</v>
      </c>
      <c r="R109" s="936">
        <f t="shared" si="26"/>
        <v>0</v>
      </c>
      <c r="S109" s="937" t="s">
        <v>655</v>
      </c>
      <c r="T109" s="424">
        <f t="shared" si="27"/>
        <v>0</v>
      </c>
      <c r="U109" s="938">
        <f t="shared" si="28"/>
        <v>0</v>
      </c>
      <c r="V109" s="937" t="s">
        <v>655</v>
      </c>
      <c r="W109" s="939" t="str">
        <f t="shared" si="24"/>
        <v>0</v>
      </c>
      <c r="X109" s="466"/>
      <c r="Y109" s="466"/>
      <c r="Z109" s="697"/>
      <c r="AA109" s="697"/>
      <c r="AB109" s="697"/>
      <c r="AC109" s="697"/>
      <c r="AD109" s="697"/>
      <c r="AE109" s="697"/>
      <c r="AF109" s="697"/>
    </row>
    <row r="110" spans="1:32">
      <c r="A110" s="923" t="s">
        <v>1609</v>
      </c>
      <c r="B110" s="942" t="s">
        <v>1523</v>
      </c>
      <c r="C110" s="871"/>
      <c r="D110" s="935"/>
      <c r="E110" s="872"/>
      <c r="F110" s="872"/>
      <c r="G110" s="867">
        <f t="shared" si="25"/>
        <v>0</v>
      </c>
      <c r="H110" s="871"/>
      <c r="I110" s="935"/>
      <c r="J110" s="872"/>
      <c r="K110" s="872"/>
      <c r="L110" s="867">
        <f t="shared" si="22"/>
        <v>0</v>
      </c>
      <c r="M110" s="871"/>
      <c r="N110" s="935"/>
      <c r="O110" s="872"/>
      <c r="P110" s="872"/>
      <c r="Q110" s="867">
        <f t="shared" si="23"/>
        <v>0</v>
      </c>
      <c r="R110" s="936">
        <f t="shared" si="26"/>
        <v>0</v>
      </c>
      <c r="S110" s="937" t="s">
        <v>655</v>
      </c>
      <c r="T110" s="424">
        <f t="shared" si="27"/>
        <v>0</v>
      </c>
      <c r="U110" s="938">
        <f t="shared" si="28"/>
        <v>0</v>
      </c>
      <c r="V110" s="937" t="s">
        <v>655</v>
      </c>
      <c r="W110" s="939" t="str">
        <f t="shared" si="24"/>
        <v>0</v>
      </c>
      <c r="X110" s="466"/>
      <c r="Y110" s="466"/>
      <c r="Z110" s="697"/>
      <c r="AA110" s="697"/>
      <c r="AB110" s="697"/>
      <c r="AC110" s="697"/>
      <c r="AD110" s="697"/>
      <c r="AE110" s="697"/>
      <c r="AF110" s="697"/>
    </row>
    <row r="111" spans="1:32">
      <c r="A111" s="923" t="s">
        <v>1610</v>
      </c>
      <c r="B111" s="942" t="s">
        <v>1523</v>
      </c>
      <c r="C111" s="871"/>
      <c r="D111" s="935"/>
      <c r="E111" s="872"/>
      <c r="F111" s="872"/>
      <c r="G111" s="867">
        <f t="shared" si="25"/>
        <v>0</v>
      </c>
      <c r="H111" s="871"/>
      <c r="I111" s="935"/>
      <c r="J111" s="872"/>
      <c r="K111" s="872"/>
      <c r="L111" s="867">
        <f t="shared" si="22"/>
        <v>0</v>
      </c>
      <c r="M111" s="871"/>
      <c r="N111" s="935"/>
      <c r="O111" s="872"/>
      <c r="P111" s="872"/>
      <c r="Q111" s="867">
        <f t="shared" si="23"/>
        <v>0</v>
      </c>
      <c r="R111" s="936">
        <f t="shared" si="26"/>
        <v>0</v>
      </c>
      <c r="S111" s="937" t="s">
        <v>655</v>
      </c>
      <c r="T111" s="424">
        <f t="shared" si="27"/>
        <v>0</v>
      </c>
      <c r="U111" s="938">
        <f t="shared" si="28"/>
        <v>0</v>
      </c>
      <c r="V111" s="937" t="s">
        <v>655</v>
      </c>
      <c r="W111" s="939" t="str">
        <f t="shared" si="24"/>
        <v>0</v>
      </c>
      <c r="X111" s="466"/>
      <c r="Y111" s="466"/>
      <c r="Z111" s="697"/>
      <c r="AA111" s="697"/>
      <c r="AB111" s="697"/>
      <c r="AC111" s="697"/>
      <c r="AD111" s="697"/>
      <c r="AE111" s="697"/>
      <c r="AF111" s="697"/>
    </row>
    <row r="112" spans="1:32">
      <c r="A112" s="923" t="s">
        <v>1611</v>
      </c>
      <c r="B112" s="942" t="s">
        <v>1523</v>
      </c>
      <c r="C112" s="871"/>
      <c r="D112" s="935"/>
      <c r="E112" s="872"/>
      <c r="F112" s="872"/>
      <c r="G112" s="867">
        <f t="shared" si="25"/>
        <v>0</v>
      </c>
      <c r="H112" s="871"/>
      <c r="I112" s="935"/>
      <c r="J112" s="872"/>
      <c r="K112" s="872"/>
      <c r="L112" s="867">
        <f t="shared" si="22"/>
        <v>0</v>
      </c>
      <c r="M112" s="871"/>
      <c r="N112" s="935"/>
      <c r="O112" s="872"/>
      <c r="P112" s="872"/>
      <c r="Q112" s="867">
        <f t="shared" si="23"/>
        <v>0</v>
      </c>
      <c r="R112" s="936">
        <f t="shared" si="26"/>
        <v>0</v>
      </c>
      <c r="S112" s="937" t="s">
        <v>655</v>
      </c>
      <c r="T112" s="424">
        <f t="shared" si="27"/>
        <v>0</v>
      </c>
      <c r="U112" s="938">
        <f t="shared" si="28"/>
        <v>0</v>
      </c>
      <c r="V112" s="937" t="s">
        <v>655</v>
      </c>
      <c r="W112" s="939" t="str">
        <f t="shared" si="24"/>
        <v>0</v>
      </c>
      <c r="X112" s="466"/>
      <c r="Y112" s="466"/>
      <c r="Z112" s="697"/>
      <c r="AA112" s="697"/>
      <c r="AB112" s="697"/>
      <c r="AC112" s="697"/>
      <c r="AD112" s="697"/>
      <c r="AE112" s="697"/>
      <c r="AF112" s="697"/>
    </row>
    <row r="113" spans="1:32">
      <c r="A113" s="923" t="s">
        <v>1612</v>
      </c>
      <c r="B113" s="942" t="s">
        <v>1523</v>
      </c>
      <c r="C113" s="871"/>
      <c r="D113" s="935"/>
      <c r="E113" s="872"/>
      <c r="F113" s="872"/>
      <c r="G113" s="867">
        <f t="shared" si="25"/>
        <v>0</v>
      </c>
      <c r="H113" s="871"/>
      <c r="I113" s="935"/>
      <c r="J113" s="872"/>
      <c r="K113" s="872"/>
      <c r="L113" s="867">
        <f t="shared" si="22"/>
        <v>0</v>
      </c>
      <c r="M113" s="871"/>
      <c r="N113" s="935"/>
      <c r="O113" s="872"/>
      <c r="P113" s="872"/>
      <c r="Q113" s="867">
        <f t="shared" si="23"/>
        <v>0</v>
      </c>
      <c r="R113" s="936">
        <f t="shared" si="26"/>
        <v>0</v>
      </c>
      <c r="S113" s="937" t="s">
        <v>655</v>
      </c>
      <c r="T113" s="424">
        <f t="shared" si="27"/>
        <v>0</v>
      </c>
      <c r="U113" s="938">
        <f t="shared" si="28"/>
        <v>0</v>
      </c>
      <c r="V113" s="937" t="s">
        <v>655</v>
      </c>
      <c r="W113" s="939" t="str">
        <f t="shared" si="24"/>
        <v>0</v>
      </c>
      <c r="X113" s="466"/>
      <c r="Y113" s="466"/>
      <c r="Z113" s="697"/>
      <c r="AA113" s="697"/>
      <c r="AB113" s="697"/>
      <c r="AC113" s="697"/>
      <c r="AD113" s="697"/>
      <c r="AE113" s="697"/>
      <c r="AF113" s="697"/>
    </row>
    <row r="114" spans="1:32">
      <c r="A114" s="923" t="s">
        <v>1613</v>
      </c>
      <c r="B114" s="942" t="s">
        <v>1523</v>
      </c>
      <c r="C114" s="871"/>
      <c r="D114" s="935"/>
      <c r="E114" s="872"/>
      <c r="F114" s="872"/>
      <c r="G114" s="867">
        <f t="shared" si="25"/>
        <v>0</v>
      </c>
      <c r="H114" s="871"/>
      <c r="I114" s="935"/>
      <c r="J114" s="872"/>
      <c r="K114" s="872"/>
      <c r="L114" s="867">
        <f t="shared" si="22"/>
        <v>0</v>
      </c>
      <c r="M114" s="871"/>
      <c r="N114" s="935"/>
      <c r="O114" s="872"/>
      <c r="P114" s="872"/>
      <c r="Q114" s="867">
        <f t="shared" si="23"/>
        <v>0</v>
      </c>
      <c r="R114" s="936">
        <f t="shared" si="26"/>
        <v>0</v>
      </c>
      <c r="S114" s="937" t="s">
        <v>655</v>
      </c>
      <c r="T114" s="424">
        <f t="shared" si="27"/>
        <v>0</v>
      </c>
      <c r="U114" s="938">
        <f t="shared" si="28"/>
        <v>0</v>
      </c>
      <c r="V114" s="937" t="s">
        <v>655</v>
      </c>
      <c r="W114" s="939" t="str">
        <f t="shared" si="24"/>
        <v>0</v>
      </c>
      <c r="X114" s="466"/>
      <c r="Y114" s="466"/>
      <c r="Z114" s="697"/>
      <c r="AA114" s="697"/>
      <c r="AB114" s="697"/>
      <c r="AC114" s="697"/>
      <c r="AD114" s="697"/>
      <c r="AE114" s="697"/>
      <c r="AF114" s="697"/>
    </row>
    <row r="115" spans="1:32">
      <c r="A115" s="923" t="s">
        <v>1614</v>
      </c>
      <c r="B115" s="942" t="s">
        <v>1523</v>
      </c>
      <c r="C115" s="871"/>
      <c r="D115" s="935"/>
      <c r="E115" s="872"/>
      <c r="F115" s="872"/>
      <c r="G115" s="867">
        <f t="shared" si="25"/>
        <v>0</v>
      </c>
      <c r="H115" s="871"/>
      <c r="I115" s="935"/>
      <c r="J115" s="872"/>
      <c r="K115" s="872"/>
      <c r="L115" s="867">
        <f t="shared" si="22"/>
        <v>0</v>
      </c>
      <c r="M115" s="871"/>
      <c r="N115" s="935"/>
      <c r="O115" s="872"/>
      <c r="P115" s="872"/>
      <c r="Q115" s="867">
        <f t="shared" si="23"/>
        <v>0</v>
      </c>
      <c r="R115" s="936">
        <f t="shared" si="26"/>
        <v>0</v>
      </c>
      <c r="S115" s="937" t="s">
        <v>655</v>
      </c>
      <c r="T115" s="424">
        <f t="shared" si="27"/>
        <v>0</v>
      </c>
      <c r="U115" s="938">
        <f t="shared" si="28"/>
        <v>0</v>
      </c>
      <c r="V115" s="937" t="s">
        <v>655</v>
      </c>
      <c r="W115" s="939" t="str">
        <f t="shared" si="24"/>
        <v>0</v>
      </c>
      <c r="X115" s="466"/>
      <c r="Y115" s="466"/>
      <c r="Z115" s="697"/>
      <c r="AA115" s="697"/>
      <c r="AB115" s="697"/>
      <c r="AC115" s="697"/>
      <c r="AD115" s="697"/>
      <c r="AE115" s="697"/>
      <c r="AF115" s="697"/>
    </row>
    <row r="116" spans="1:32">
      <c r="A116" s="923" t="s">
        <v>1615</v>
      </c>
      <c r="B116" s="942" t="s">
        <v>1523</v>
      </c>
      <c r="C116" s="871"/>
      <c r="D116" s="935"/>
      <c r="E116" s="872"/>
      <c r="F116" s="872"/>
      <c r="G116" s="867">
        <f t="shared" si="25"/>
        <v>0</v>
      </c>
      <c r="H116" s="871"/>
      <c r="I116" s="935"/>
      <c r="J116" s="872"/>
      <c r="K116" s="872"/>
      <c r="L116" s="867">
        <f t="shared" si="22"/>
        <v>0</v>
      </c>
      <c r="M116" s="871"/>
      <c r="N116" s="935"/>
      <c r="O116" s="872"/>
      <c r="P116" s="872"/>
      <c r="Q116" s="867">
        <f t="shared" si="23"/>
        <v>0</v>
      </c>
      <c r="R116" s="936">
        <f t="shared" si="26"/>
        <v>0</v>
      </c>
      <c r="S116" s="937" t="s">
        <v>655</v>
      </c>
      <c r="T116" s="424">
        <f t="shared" si="27"/>
        <v>0</v>
      </c>
      <c r="U116" s="938">
        <f t="shared" si="28"/>
        <v>0</v>
      </c>
      <c r="V116" s="937" t="s">
        <v>655</v>
      </c>
      <c r="W116" s="939" t="str">
        <f t="shared" si="24"/>
        <v>0</v>
      </c>
      <c r="X116" s="466"/>
      <c r="Y116" s="466"/>
      <c r="Z116" s="697"/>
      <c r="AA116" s="697"/>
      <c r="AB116" s="697"/>
      <c r="AC116" s="697"/>
      <c r="AD116" s="697"/>
      <c r="AE116" s="697"/>
      <c r="AF116" s="697"/>
    </row>
    <row r="117" spans="1:32">
      <c r="A117" s="923" t="s">
        <v>1616</v>
      </c>
      <c r="B117" s="942" t="s">
        <v>1523</v>
      </c>
      <c r="C117" s="871"/>
      <c r="D117" s="935"/>
      <c r="E117" s="872"/>
      <c r="F117" s="872"/>
      <c r="G117" s="867">
        <f t="shared" si="25"/>
        <v>0</v>
      </c>
      <c r="H117" s="871"/>
      <c r="I117" s="935"/>
      <c r="J117" s="872"/>
      <c r="K117" s="872"/>
      <c r="L117" s="867">
        <f t="shared" si="22"/>
        <v>0</v>
      </c>
      <c r="M117" s="871"/>
      <c r="N117" s="935"/>
      <c r="O117" s="872"/>
      <c r="P117" s="872"/>
      <c r="Q117" s="867">
        <f t="shared" si="23"/>
        <v>0</v>
      </c>
      <c r="R117" s="936">
        <f t="shared" si="26"/>
        <v>0</v>
      </c>
      <c r="S117" s="937" t="s">
        <v>655</v>
      </c>
      <c r="T117" s="424">
        <f t="shared" si="27"/>
        <v>0</v>
      </c>
      <c r="U117" s="938">
        <f t="shared" si="28"/>
        <v>0</v>
      </c>
      <c r="V117" s="937" t="s">
        <v>655</v>
      </c>
      <c r="W117" s="939" t="str">
        <f t="shared" si="24"/>
        <v>0</v>
      </c>
      <c r="X117" s="466"/>
      <c r="Y117" s="466"/>
      <c r="Z117" s="697"/>
      <c r="AA117" s="697"/>
      <c r="AB117" s="697"/>
      <c r="AC117" s="697"/>
      <c r="AD117" s="697"/>
      <c r="AE117" s="697"/>
      <c r="AF117" s="697"/>
    </row>
    <row r="118" spans="1:32">
      <c r="A118" s="923" t="s">
        <v>1617</v>
      </c>
      <c r="B118" s="942" t="s">
        <v>1523</v>
      </c>
      <c r="C118" s="871"/>
      <c r="D118" s="935"/>
      <c r="E118" s="872"/>
      <c r="F118" s="872"/>
      <c r="G118" s="867">
        <f t="shared" si="25"/>
        <v>0</v>
      </c>
      <c r="H118" s="871"/>
      <c r="I118" s="935"/>
      <c r="J118" s="872"/>
      <c r="K118" s="872"/>
      <c r="L118" s="867">
        <f t="shared" si="22"/>
        <v>0</v>
      </c>
      <c r="M118" s="871"/>
      <c r="N118" s="935"/>
      <c r="O118" s="872"/>
      <c r="P118" s="872"/>
      <c r="Q118" s="867">
        <f t="shared" si="23"/>
        <v>0</v>
      </c>
      <c r="R118" s="936">
        <f t="shared" si="26"/>
        <v>0</v>
      </c>
      <c r="S118" s="937" t="s">
        <v>655</v>
      </c>
      <c r="T118" s="424">
        <f t="shared" si="27"/>
        <v>0</v>
      </c>
      <c r="U118" s="938">
        <f t="shared" si="28"/>
        <v>0</v>
      </c>
      <c r="V118" s="937" t="s">
        <v>655</v>
      </c>
      <c r="W118" s="939" t="str">
        <f t="shared" si="24"/>
        <v>0</v>
      </c>
      <c r="X118" s="466"/>
      <c r="Y118" s="466"/>
      <c r="Z118" s="697"/>
      <c r="AA118" s="697"/>
      <c r="AB118" s="697"/>
      <c r="AC118" s="697"/>
      <c r="AD118" s="697"/>
      <c r="AE118" s="697"/>
      <c r="AF118" s="697"/>
    </row>
    <row r="119" spans="1:32">
      <c r="A119" s="923" t="s">
        <v>1618</v>
      </c>
      <c r="B119" s="942" t="s">
        <v>1523</v>
      </c>
      <c r="C119" s="871"/>
      <c r="D119" s="935"/>
      <c r="E119" s="872"/>
      <c r="F119" s="872"/>
      <c r="G119" s="867">
        <f t="shared" si="25"/>
        <v>0</v>
      </c>
      <c r="H119" s="871"/>
      <c r="I119" s="935"/>
      <c r="J119" s="872"/>
      <c r="K119" s="872"/>
      <c r="L119" s="867">
        <f t="shared" si="22"/>
        <v>0</v>
      </c>
      <c r="M119" s="871"/>
      <c r="N119" s="935"/>
      <c r="O119" s="872"/>
      <c r="P119" s="872"/>
      <c r="Q119" s="867">
        <f t="shared" si="23"/>
        <v>0</v>
      </c>
      <c r="R119" s="936">
        <f t="shared" si="26"/>
        <v>0</v>
      </c>
      <c r="S119" s="937" t="s">
        <v>655</v>
      </c>
      <c r="T119" s="424">
        <f t="shared" si="27"/>
        <v>0</v>
      </c>
      <c r="U119" s="938">
        <f t="shared" si="28"/>
        <v>0</v>
      </c>
      <c r="V119" s="937" t="s">
        <v>655</v>
      </c>
      <c r="W119" s="939" t="str">
        <f t="shared" si="24"/>
        <v>0</v>
      </c>
      <c r="X119" s="466"/>
      <c r="Y119" s="466"/>
      <c r="Z119" s="697"/>
      <c r="AA119" s="697"/>
      <c r="AB119" s="697"/>
      <c r="AC119" s="697"/>
      <c r="AD119" s="697"/>
      <c r="AE119" s="697"/>
      <c r="AF119" s="697"/>
    </row>
    <row r="120" spans="1:32">
      <c r="A120" s="923" t="s">
        <v>1619</v>
      </c>
      <c r="B120" s="942" t="s">
        <v>1523</v>
      </c>
      <c r="C120" s="871"/>
      <c r="D120" s="935"/>
      <c r="E120" s="872"/>
      <c r="F120" s="872"/>
      <c r="G120" s="867">
        <f t="shared" si="25"/>
        <v>0</v>
      </c>
      <c r="H120" s="871"/>
      <c r="I120" s="935"/>
      <c r="J120" s="872"/>
      <c r="K120" s="872"/>
      <c r="L120" s="867">
        <f t="shared" si="22"/>
        <v>0</v>
      </c>
      <c r="M120" s="871"/>
      <c r="N120" s="935"/>
      <c r="O120" s="872"/>
      <c r="P120" s="872"/>
      <c r="Q120" s="867">
        <f t="shared" si="23"/>
        <v>0</v>
      </c>
      <c r="R120" s="936">
        <f t="shared" si="26"/>
        <v>0</v>
      </c>
      <c r="S120" s="937" t="s">
        <v>655</v>
      </c>
      <c r="T120" s="424">
        <f t="shared" si="27"/>
        <v>0</v>
      </c>
      <c r="U120" s="938">
        <f t="shared" si="28"/>
        <v>0</v>
      </c>
      <c r="V120" s="937" t="s">
        <v>655</v>
      </c>
      <c r="W120" s="939" t="str">
        <f t="shared" si="24"/>
        <v>0</v>
      </c>
      <c r="X120" s="466"/>
      <c r="Y120" s="466"/>
      <c r="Z120" s="697"/>
      <c r="AA120" s="697"/>
      <c r="AB120" s="697"/>
      <c r="AC120" s="697"/>
      <c r="AD120" s="697"/>
      <c r="AE120" s="697"/>
      <c r="AF120" s="697"/>
    </row>
    <row r="121" spans="1:32">
      <c r="A121" s="923" t="s">
        <v>1620</v>
      </c>
      <c r="B121" s="942" t="s">
        <v>1523</v>
      </c>
      <c r="C121" s="871"/>
      <c r="D121" s="935"/>
      <c r="E121" s="872"/>
      <c r="F121" s="872"/>
      <c r="G121" s="867">
        <f t="shared" si="25"/>
        <v>0</v>
      </c>
      <c r="H121" s="871"/>
      <c r="I121" s="935"/>
      <c r="J121" s="872"/>
      <c r="K121" s="872"/>
      <c r="L121" s="867">
        <f t="shared" si="22"/>
        <v>0</v>
      </c>
      <c r="M121" s="871"/>
      <c r="N121" s="935"/>
      <c r="O121" s="872"/>
      <c r="P121" s="872"/>
      <c r="Q121" s="867">
        <f t="shared" si="23"/>
        <v>0</v>
      </c>
      <c r="R121" s="936">
        <f t="shared" si="26"/>
        <v>0</v>
      </c>
      <c r="S121" s="937" t="s">
        <v>655</v>
      </c>
      <c r="T121" s="424">
        <f t="shared" si="27"/>
        <v>0</v>
      </c>
      <c r="U121" s="938">
        <f t="shared" si="28"/>
        <v>0</v>
      </c>
      <c r="V121" s="937" t="s">
        <v>655</v>
      </c>
      <c r="W121" s="939" t="str">
        <f t="shared" si="24"/>
        <v>0</v>
      </c>
      <c r="X121" s="466"/>
      <c r="Y121" s="466"/>
      <c r="Z121" s="697"/>
      <c r="AA121" s="697"/>
      <c r="AB121" s="697"/>
      <c r="AC121" s="697"/>
      <c r="AD121" s="697"/>
      <c r="AE121" s="697"/>
      <c r="AF121" s="697"/>
    </row>
    <row r="122" spans="1:32">
      <c r="A122" s="923" t="s">
        <v>1621</v>
      </c>
      <c r="B122" s="942" t="s">
        <v>1523</v>
      </c>
      <c r="C122" s="871"/>
      <c r="D122" s="935"/>
      <c r="E122" s="872"/>
      <c r="F122" s="872"/>
      <c r="G122" s="867">
        <f t="shared" si="25"/>
        <v>0</v>
      </c>
      <c r="H122" s="871"/>
      <c r="I122" s="935"/>
      <c r="J122" s="872"/>
      <c r="K122" s="872"/>
      <c r="L122" s="867">
        <f t="shared" si="22"/>
        <v>0</v>
      </c>
      <c r="M122" s="871"/>
      <c r="N122" s="935"/>
      <c r="O122" s="872"/>
      <c r="P122" s="872"/>
      <c r="Q122" s="867">
        <f t="shared" si="23"/>
        <v>0</v>
      </c>
      <c r="R122" s="936">
        <f t="shared" si="26"/>
        <v>0</v>
      </c>
      <c r="S122" s="937" t="s">
        <v>655</v>
      </c>
      <c r="T122" s="424">
        <f t="shared" si="27"/>
        <v>0</v>
      </c>
      <c r="U122" s="938">
        <f t="shared" si="28"/>
        <v>0</v>
      </c>
      <c r="V122" s="937" t="s">
        <v>655</v>
      </c>
      <c r="W122" s="939" t="str">
        <f t="shared" si="24"/>
        <v>0</v>
      </c>
      <c r="X122" s="466"/>
      <c r="Y122" s="466"/>
      <c r="Z122" s="697"/>
      <c r="AA122" s="697"/>
      <c r="AB122" s="697"/>
      <c r="AC122" s="697"/>
      <c r="AD122" s="697"/>
      <c r="AE122" s="697"/>
      <c r="AF122" s="697"/>
    </row>
    <row r="123" spans="1:32">
      <c r="A123" s="923" t="s">
        <v>1622</v>
      </c>
      <c r="B123" s="942" t="s">
        <v>1523</v>
      </c>
      <c r="C123" s="871"/>
      <c r="D123" s="935"/>
      <c r="E123" s="872"/>
      <c r="F123" s="872"/>
      <c r="G123" s="867">
        <f t="shared" si="25"/>
        <v>0</v>
      </c>
      <c r="H123" s="871"/>
      <c r="I123" s="935"/>
      <c r="J123" s="872"/>
      <c r="K123" s="872"/>
      <c r="L123" s="867">
        <f t="shared" si="22"/>
        <v>0</v>
      </c>
      <c r="M123" s="871"/>
      <c r="N123" s="935"/>
      <c r="O123" s="872"/>
      <c r="P123" s="872"/>
      <c r="Q123" s="867">
        <f t="shared" si="23"/>
        <v>0</v>
      </c>
      <c r="R123" s="936">
        <f t="shared" si="26"/>
        <v>0</v>
      </c>
      <c r="S123" s="937" t="s">
        <v>655</v>
      </c>
      <c r="T123" s="424">
        <f t="shared" si="27"/>
        <v>0</v>
      </c>
      <c r="U123" s="938">
        <f t="shared" si="28"/>
        <v>0</v>
      </c>
      <c r="V123" s="937" t="s">
        <v>655</v>
      </c>
      <c r="W123" s="939" t="str">
        <f t="shared" si="24"/>
        <v>0</v>
      </c>
      <c r="X123" s="466"/>
      <c r="Y123" s="466"/>
      <c r="Z123" s="697"/>
      <c r="AA123" s="697"/>
      <c r="AB123" s="697"/>
      <c r="AC123" s="697"/>
      <c r="AD123" s="697"/>
      <c r="AE123" s="697"/>
      <c r="AF123" s="697"/>
    </row>
    <row r="124" spans="1:32">
      <c r="A124" s="923" t="s">
        <v>1623</v>
      </c>
      <c r="B124" s="942" t="s">
        <v>1523</v>
      </c>
      <c r="C124" s="871"/>
      <c r="D124" s="935"/>
      <c r="E124" s="872"/>
      <c r="F124" s="872"/>
      <c r="G124" s="867">
        <f t="shared" si="25"/>
        <v>0</v>
      </c>
      <c r="H124" s="871"/>
      <c r="I124" s="935"/>
      <c r="J124" s="872"/>
      <c r="K124" s="872"/>
      <c r="L124" s="867">
        <f t="shared" si="22"/>
        <v>0</v>
      </c>
      <c r="M124" s="871"/>
      <c r="N124" s="935"/>
      <c r="O124" s="872"/>
      <c r="P124" s="872"/>
      <c r="Q124" s="867">
        <f t="shared" si="23"/>
        <v>0</v>
      </c>
      <c r="R124" s="936">
        <f t="shared" si="26"/>
        <v>0</v>
      </c>
      <c r="S124" s="937" t="s">
        <v>655</v>
      </c>
      <c r="T124" s="424">
        <f t="shared" si="27"/>
        <v>0</v>
      </c>
      <c r="U124" s="938">
        <f t="shared" si="28"/>
        <v>0</v>
      </c>
      <c r="V124" s="937" t="s">
        <v>655</v>
      </c>
      <c r="W124" s="939" t="str">
        <f t="shared" si="24"/>
        <v>0</v>
      </c>
      <c r="X124" s="466"/>
      <c r="Y124" s="466"/>
      <c r="Z124" s="697"/>
      <c r="AA124" s="697"/>
      <c r="AB124" s="697"/>
      <c r="AC124" s="697"/>
      <c r="AD124" s="697"/>
      <c r="AE124" s="697"/>
      <c r="AF124" s="697"/>
    </row>
    <row r="125" spans="1:32">
      <c r="A125" s="923" t="s">
        <v>1624</v>
      </c>
      <c r="B125" s="942" t="s">
        <v>1523</v>
      </c>
      <c r="C125" s="871"/>
      <c r="D125" s="935"/>
      <c r="E125" s="872"/>
      <c r="F125" s="872"/>
      <c r="G125" s="867">
        <f t="shared" si="25"/>
        <v>0</v>
      </c>
      <c r="H125" s="871"/>
      <c r="I125" s="935"/>
      <c r="J125" s="872"/>
      <c r="K125" s="872"/>
      <c r="L125" s="867">
        <f t="shared" si="22"/>
        <v>0</v>
      </c>
      <c r="M125" s="871"/>
      <c r="N125" s="935"/>
      <c r="O125" s="872"/>
      <c r="P125" s="872"/>
      <c r="Q125" s="867">
        <f t="shared" si="23"/>
        <v>0</v>
      </c>
      <c r="R125" s="936">
        <f t="shared" si="26"/>
        <v>0</v>
      </c>
      <c r="S125" s="937" t="s">
        <v>655</v>
      </c>
      <c r="T125" s="424">
        <f t="shared" si="27"/>
        <v>0</v>
      </c>
      <c r="U125" s="938">
        <f t="shared" si="28"/>
        <v>0</v>
      </c>
      <c r="V125" s="937" t="s">
        <v>655</v>
      </c>
      <c r="W125" s="939" t="str">
        <f t="shared" si="24"/>
        <v>0</v>
      </c>
      <c r="X125" s="466"/>
      <c r="Y125" s="466"/>
      <c r="Z125" s="697"/>
      <c r="AA125" s="697"/>
      <c r="AB125" s="697"/>
      <c r="AC125" s="697"/>
      <c r="AD125" s="697"/>
      <c r="AE125" s="697"/>
      <c r="AF125" s="697"/>
    </row>
    <row r="126" spans="1:32">
      <c r="A126" s="923" t="s">
        <v>1625</v>
      </c>
      <c r="B126" s="942" t="s">
        <v>1523</v>
      </c>
      <c r="C126" s="871"/>
      <c r="D126" s="935"/>
      <c r="E126" s="872"/>
      <c r="F126" s="872"/>
      <c r="G126" s="867">
        <f t="shared" si="25"/>
        <v>0</v>
      </c>
      <c r="H126" s="871"/>
      <c r="I126" s="935"/>
      <c r="J126" s="872"/>
      <c r="K126" s="872"/>
      <c r="L126" s="867">
        <f t="shared" si="22"/>
        <v>0</v>
      </c>
      <c r="M126" s="871"/>
      <c r="N126" s="935"/>
      <c r="O126" s="872"/>
      <c r="P126" s="872"/>
      <c r="Q126" s="867">
        <f t="shared" si="23"/>
        <v>0</v>
      </c>
      <c r="R126" s="936">
        <f t="shared" si="26"/>
        <v>0</v>
      </c>
      <c r="S126" s="937" t="s">
        <v>655</v>
      </c>
      <c r="T126" s="424">
        <f t="shared" si="27"/>
        <v>0</v>
      </c>
      <c r="U126" s="938">
        <f t="shared" si="28"/>
        <v>0</v>
      </c>
      <c r="V126" s="937" t="s">
        <v>655</v>
      </c>
      <c r="W126" s="939" t="str">
        <f t="shared" si="24"/>
        <v>0</v>
      </c>
      <c r="X126" s="466"/>
      <c r="Y126" s="466"/>
      <c r="Z126" s="697"/>
      <c r="AA126" s="697"/>
      <c r="AB126" s="697"/>
      <c r="AC126" s="697"/>
      <c r="AD126" s="697"/>
      <c r="AE126" s="697"/>
      <c r="AF126" s="697"/>
    </row>
    <row r="127" spans="1:32">
      <c r="A127" s="923" t="s">
        <v>1626</v>
      </c>
      <c r="B127" s="942" t="s">
        <v>1523</v>
      </c>
      <c r="C127" s="871"/>
      <c r="D127" s="935"/>
      <c r="E127" s="872"/>
      <c r="F127" s="872"/>
      <c r="G127" s="867">
        <f t="shared" si="25"/>
        <v>0</v>
      </c>
      <c r="H127" s="871"/>
      <c r="I127" s="935"/>
      <c r="J127" s="872"/>
      <c r="K127" s="872"/>
      <c r="L127" s="867">
        <f t="shared" si="22"/>
        <v>0</v>
      </c>
      <c r="M127" s="871"/>
      <c r="N127" s="935"/>
      <c r="O127" s="872"/>
      <c r="P127" s="872"/>
      <c r="Q127" s="867">
        <f t="shared" si="23"/>
        <v>0</v>
      </c>
      <c r="R127" s="936">
        <f t="shared" si="26"/>
        <v>0</v>
      </c>
      <c r="S127" s="937" t="s">
        <v>655</v>
      </c>
      <c r="T127" s="424">
        <f t="shared" si="27"/>
        <v>0</v>
      </c>
      <c r="U127" s="938">
        <f t="shared" si="28"/>
        <v>0</v>
      </c>
      <c r="V127" s="937" t="s">
        <v>655</v>
      </c>
      <c r="W127" s="939" t="str">
        <f t="shared" si="24"/>
        <v>0</v>
      </c>
      <c r="X127" s="466"/>
      <c r="Y127" s="466"/>
      <c r="Z127" s="697"/>
      <c r="AA127" s="697"/>
      <c r="AB127" s="697"/>
      <c r="AC127" s="697"/>
      <c r="AD127" s="697"/>
      <c r="AE127" s="697"/>
      <c r="AF127" s="697"/>
    </row>
    <row r="128" spans="1:32">
      <c r="A128" s="923" t="s">
        <v>1627</v>
      </c>
      <c r="B128" s="942" t="s">
        <v>1523</v>
      </c>
      <c r="C128" s="871"/>
      <c r="D128" s="935"/>
      <c r="E128" s="872"/>
      <c r="F128" s="872"/>
      <c r="G128" s="867">
        <f t="shared" si="25"/>
        <v>0</v>
      </c>
      <c r="H128" s="871"/>
      <c r="I128" s="935"/>
      <c r="J128" s="872"/>
      <c r="K128" s="872"/>
      <c r="L128" s="867">
        <f t="shared" si="22"/>
        <v>0</v>
      </c>
      <c r="M128" s="871"/>
      <c r="N128" s="935"/>
      <c r="O128" s="872"/>
      <c r="P128" s="872"/>
      <c r="Q128" s="867">
        <f t="shared" si="23"/>
        <v>0</v>
      </c>
      <c r="R128" s="936">
        <f t="shared" si="26"/>
        <v>0</v>
      </c>
      <c r="S128" s="937" t="s">
        <v>655</v>
      </c>
      <c r="T128" s="424">
        <f t="shared" si="27"/>
        <v>0</v>
      </c>
      <c r="U128" s="938">
        <f t="shared" si="28"/>
        <v>0</v>
      </c>
      <c r="V128" s="937" t="s">
        <v>655</v>
      </c>
      <c r="W128" s="939" t="str">
        <f t="shared" si="24"/>
        <v>0</v>
      </c>
      <c r="X128" s="466"/>
      <c r="Y128" s="466"/>
      <c r="Z128" s="697"/>
      <c r="AA128" s="697"/>
      <c r="AB128" s="697"/>
      <c r="AC128" s="697"/>
      <c r="AD128" s="697"/>
      <c r="AE128" s="697"/>
      <c r="AF128" s="697"/>
    </row>
    <row r="129" spans="1:32">
      <c r="A129" s="923" t="s">
        <v>1628</v>
      </c>
      <c r="B129" s="942" t="s">
        <v>1523</v>
      </c>
      <c r="C129" s="871"/>
      <c r="D129" s="935"/>
      <c r="E129" s="872"/>
      <c r="F129" s="872"/>
      <c r="G129" s="867">
        <f t="shared" si="25"/>
        <v>0</v>
      </c>
      <c r="H129" s="871"/>
      <c r="I129" s="935"/>
      <c r="J129" s="872"/>
      <c r="K129" s="872"/>
      <c r="L129" s="867">
        <f t="shared" si="22"/>
        <v>0</v>
      </c>
      <c r="M129" s="871"/>
      <c r="N129" s="935"/>
      <c r="O129" s="872"/>
      <c r="P129" s="872"/>
      <c r="Q129" s="867">
        <f t="shared" si="23"/>
        <v>0</v>
      </c>
      <c r="R129" s="936">
        <f t="shared" si="26"/>
        <v>0</v>
      </c>
      <c r="S129" s="937" t="s">
        <v>655</v>
      </c>
      <c r="T129" s="424">
        <f t="shared" si="27"/>
        <v>0</v>
      </c>
      <c r="U129" s="938">
        <f t="shared" si="28"/>
        <v>0</v>
      </c>
      <c r="V129" s="937" t="s">
        <v>655</v>
      </c>
      <c r="W129" s="939" t="str">
        <f t="shared" si="24"/>
        <v>0</v>
      </c>
      <c r="X129" s="466"/>
      <c r="Y129" s="466"/>
      <c r="Z129" s="697"/>
      <c r="AA129" s="697"/>
      <c r="AB129" s="697"/>
      <c r="AC129" s="697"/>
      <c r="AD129" s="697"/>
      <c r="AE129" s="697"/>
      <c r="AF129" s="697"/>
    </row>
    <row r="130" spans="1:32" ht="15.75" thickBot="1">
      <c r="A130" s="945" t="s">
        <v>1629</v>
      </c>
      <c r="B130" s="946" t="s">
        <v>1523</v>
      </c>
      <c r="C130" s="947"/>
      <c r="D130" s="948"/>
      <c r="E130" s="949"/>
      <c r="F130" s="949"/>
      <c r="G130" s="950">
        <f t="shared" si="25"/>
        <v>0</v>
      </c>
      <c r="H130" s="947"/>
      <c r="I130" s="948"/>
      <c r="J130" s="949"/>
      <c r="K130" s="949"/>
      <c r="L130" s="950">
        <f t="shared" si="22"/>
        <v>0</v>
      </c>
      <c r="M130" s="947"/>
      <c r="N130" s="948"/>
      <c r="O130" s="949"/>
      <c r="P130" s="949"/>
      <c r="Q130" s="950">
        <f t="shared" si="23"/>
        <v>0</v>
      </c>
      <c r="R130" s="951">
        <f t="shared" si="26"/>
        <v>0</v>
      </c>
      <c r="S130" s="952" t="s">
        <v>655</v>
      </c>
      <c r="T130" s="953">
        <f t="shared" si="27"/>
        <v>0</v>
      </c>
      <c r="U130" s="954">
        <f t="shared" si="28"/>
        <v>0</v>
      </c>
      <c r="V130" s="952" t="s">
        <v>655</v>
      </c>
      <c r="W130" s="955" t="str">
        <f t="shared" si="24"/>
        <v>0</v>
      </c>
      <c r="X130" s="466"/>
      <c r="Y130" s="466"/>
      <c r="Z130" s="697"/>
      <c r="AA130" s="697"/>
      <c r="AB130" s="697"/>
      <c r="AC130" s="697"/>
      <c r="AD130" s="697"/>
      <c r="AE130" s="697"/>
      <c r="AF130" s="697"/>
    </row>
    <row r="131" spans="1:32">
      <c r="A131" s="956"/>
      <c r="B131" s="957"/>
      <c r="C131" s="958"/>
      <c r="D131" s="958"/>
      <c r="E131" s="958"/>
      <c r="F131" s="958"/>
      <c r="G131" s="958"/>
      <c r="H131" s="958"/>
      <c r="I131" s="958"/>
      <c r="J131" s="958"/>
      <c r="K131" s="958"/>
      <c r="L131" s="958"/>
      <c r="M131" s="958"/>
      <c r="N131" s="958"/>
      <c r="O131" s="958"/>
      <c r="P131" s="958"/>
      <c r="Q131" s="958"/>
      <c r="R131" s="958"/>
      <c r="S131" s="958"/>
      <c r="T131" s="958"/>
      <c r="U131" s="958"/>
      <c r="V131" s="958"/>
      <c r="W131" s="958"/>
      <c r="X131" s="466"/>
      <c r="Y131" s="466"/>
      <c r="Z131" s="697"/>
      <c r="AA131" s="697"/>
      <c r="AB131" s="697"/>
      <c r="AC131" s="697"/>
      <c r="AD131" s="697"/>
      <c r="AE131" s="697"/>
      <c r="AF131" s="697"/>
    </row>
    <row r="132" spans="1:32">
      <c r="A132" s="956"/>
      <c r="B132" s="957"/>
      <c r="C132" s="958"/>
      <c r="D132" s="958"/>
      <c r="E132" s="958"/>
      <c r="F132" s="958"/>
      <c r="G132" s="958"/>
      <c r="H132" s="958"/>
      <c r="I132" s="958"/>
      <c r="J132" s="958"/>
      <c r="K132" s="958"/>
      <c r="L132" s="958"/>
      <c r="M132" s="958"/>
      <c r="N132" s="958"/>
      <c r="O132" s="958"/>
      <c r="P132" s="958"/>
      <c r="Q132" s="958"/>
      <c r="R132" s="958"/>
      <c r="S132" s="958"/>
      <c r="T132" s="958"/>
      <c r="U132" s="958"/>
      <c r="V132" s="958"/>
      <c r="W132" s="958"/>
      <c r="X132" s="466"/>
      <c r="Y132" s="466"/>
      <c r="Z132" s="697"/>
      <c r="AA132" s="697"/>
      <c r="AB132" s="697"/>
      <c r="AC132" s="697"/>
      <c r="AD132" s="697"/>
      <c r="AE132" s="697"/>
      <c r="AF132" s="697"/>
    </row>
    <row r="133" spans="1:32">
      <c r="A133" s="959"/>
      <c r="B133" s="960"/>
      <c r="C133" s="960"/>
      <c r="D133" s="960"/>
      <c r="E133" s="960"/>
      <c r="F133" s="960"/>
      <c r="G133" s="960"/>
      <c r="H133" s="961"/>
      <c r="I133" s="961"/>
      <c r="J133" s="961"/>
      <c r="K133" s="961"/>
      <c r="L133" s="961"/>
      <c r="M133" s="961"/>
      <c r="N133" s="961"/>
      <c r="O133" s="961"/>
      <c r="P133" s="961"/>
      <c r="Q133" s="961"/>
      <c r="R133" s="961"/>
      <c r="S133" s="961"/>
      <c r="T133" s="961"/>
      <c r="U133" s="210"/>
      <c r="V133" s="210"/>
      <c r="W133" s="210"/>
      <c r="X133" s="210"/>
      <c r="Y133" s="210"/>
      <c r="Z133" s="210"/>
      <c r="AA133" s="210"/>
      <c r="AB133" s="210"/>
      <c r="AC133" s="210"/>
      <c r="AD133" s="210"/>
      <c r="AE133" s="210"/>
      <c r="AF133" s="210"/>
    </row>
    <row r="134" spans="1:32">
      <c r="A134" s="962"/>
      <c r="B134" s="750"/>
      <c r="C134" s="962"/>
      <c r="D134" s="668"/>
      <c r="E134" s="668"/>
      <c r="F134" s="668"/>
      <c r="G134" s="962"/>
      <c r="H134" s="210"/>
      <c r="I134" s="1168"/>
      <c r="J134" s="1168"/>
      <c r="K134" s="1168"/>
      <c r="L134" s="1168"/>
      <c r="M134" s="210"/>
      <c r="N134" s="210"/>
      <c r="O134" s="210"/>
      <c r="P134" s="210"/>
      <c r="Q134" s="210"/>
      <c r="R134" s="210"/>
      <c r="S134" s="210"/>
      <c r="T134" s="210"/>
      <c r="U134" s="210"/>
      <c r="V134" s="210"/>
      <c r="W134" s="210"/>
      <c r="X134" s="210"/>
      <c r="Y134" s="210"/>
      <c r="Z134" s="210"/>
      <c r="AA134" s="210"/>
      <c r="AB134" s="210"/>
      <c r="AC134" s="210"/>
      <c r="AD134" s="210"/>
      <c r="AE134" s="210"/>
      <c r="AF134" s="210"/>
    </row>
    <row r="135" spans="1:32">
      <c r="A135" s="962"/>
      <c r="B135" s="962"/>
      <c r="C135" s="962"/>
      <c r="D135" s="962"/>
      <c r="E135" s="962"/>
      <c r="F135" s="962"/>
      <c r="G135" s="962"/>
      <c r="H135" s="210"/>
      <c r="I135" s="210"/>
      <c r="J135" s="210"/>
      <c r="K135" s="210"/>
      <c r="L135" s="210"/>
      <c r="M135" s="210"/>
      <c r="N135" s="210"/>
      <c r="O135" s="210"/>
      <c r="P135" s="210"/>
      <c r="Q135" s="834"/>
      <c r="R135" s="210"/>
      <c r="S135" s="210"/>
      <c r="T135" s="210"/>
      <c r="U135" s="210"/>
      <c r="V135" s="210"/>
      <c r="W135" s="210"/>
      <c r="X135" s="210"/>
      <c r="Y135" s="210"/>
      <c r="Z135" s="210"/>
      <c r="AA135" s="210"/>
      <c r="AB135" s="210"/>
      <c r="AC135" s="210"/>
      <c r="AD135" s="210"/>
      <c r="AE135" s="210"/>
      <c r="AF135" s="210"/>
    </row>
    <row r="136" spans="1:32">
      <c r="A136" s="962"/>
      <c r="B136" s="962"/>
      <c r="C136" s="962"/>
      <c r="D136" s="962"/>
      <c r="E136" s="962"/>
      <c r="F136" s="962"/>
      <c r="G136" s="962"/>
      <c r="H136" s="210"/>
      <c r="I136" s="210"/>
      <c r="J136" s="210"/>
      <c r="K136" s="210"/>
      <c r="L136" s="210"/>
      <c r="M136" s="210"/>
      <c r="N136" s="210"/>
      <c r="O136" s="210"/>
      <c r="P136" s="210"/>
      <c r="Q136" s="749"/>
      <c r="R136" s="210"/>
      <c r="S136" s="210"/>
      <c r="T136" s="210"/>
      <c r="U136" s="210"/>
      <c r="V136" s="210"/>
      <c r="W136" s="210"/>
      <c r="X136" s="210"/>
      <c r="Y136" s="210"/>
      <c r="Z136" s="210"/>
      <c r="AA136" s="210"/>
      <c r="AB136" s="210"/>
      <c r="AC136" s="210"/>
      <c r="AD136" s="210"/>
      <c r="AE136" s="210"/>
      <c r="AF136" s="210"/>
    </row>
    <row r="137" spans="1:32">
      <c r="A137" s="962"/>
      <c r="B137" s="749"/>
      <c r="C137" s="749"/>
      <c r="D137" s="749"/>
      <c r="E137" s="749"/>
      <c r="F137" s="749"/>
      <c r="G137" s="749"/>
      <c r="H137" s="749"/>
      <c r="I137" s="749"/>
      <c r="J137" s="749"/>
      <c r="K137" s="749"/>
      <c r="L137" s="749"/>
      <c r="M137" s="749"/>
      <c r="N137" s="749"/>
      <c r="O137" s="749"/>
      <c r="P137" s="749"/>
      <c r="Q137" s="210"/>
      <c r="R137" s="749"/>
      <c r="S137" s="749"/>
      <c r="T137" s="749"/>
      <c r="U137" s="749"/>
      <c r="V137" s="749"/>
      <c r="W137" s="749"/>
      <c r="X137" s="210"/>
      <c r="Y137" s="210"/>
      <c r="Z137" s="210"/>
      <c r="AA137" s="210"/>
      <c r="AB137" s="210"/>
      <c r="AC137" s="210"/>
      <c r="AD137" s="210"/>
      <c r="AE137" s="210"/>
      <c r="AF137" s="210"/>
    </row>
  </sheetData>
  <sheetProtection password="F757" sheet="1" objects="1" scenarios="1"/>
  <mergeCells count="21">
    <mergeCell ref="I134:L134"/>
    <mergeCell ref="M9:M10"/>
    <mergeCell ref="A9:A10"/>
    <mergeCell ref="B9:B10"/>
    <mergeCell ref="C9:C10"/>
    <mergeCell ref="H9:H10"/>
    <mergeCell ref="F9:G9"/>
    <mergeCell ref="K9:L9"/>
    <mergeCell ref="A1:W1"/>
    <mergeCell ref="A2:W2"/>
    <mergeCell ref="A3:W3"/>
    <mergeCell ref="A5:W5"/>
    <mergeCell ref="P9:Q9"/>
    <mergeCell ref="D9:E9"/>
    <mergeCell ref="I9:J9"/>
    <mergeCell ref="N9:O9"/>
    <mergeCell ref="A8:B8"/>
    <mergeCell ref="P8:W8"/>
    <mergeCell ref="R9:R10"/>
    <mergeCell ref="V9:W9"/>
    <mergeCell ref="S9:T9"/>
  </mergeCells>
  <pageMargins left="0.7" right="0.7" top="0.75" bottom="0.75" header="0.3" footer="0.3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L18"/>
  <sheetViews>
    <sheetView workbookViewId="0">
      <selection sqref="A1:J1"/>
    </sheetView>
  </sheetViews>
  <sheetFormatPr defaultRowHeight="15"/>
  <cols>
    <col min="1" max="1" width="20.140625" customWidth="1"/>
    <col min="2" max="3" width="13.140625" customWidth="1"/>
    <col min="4" max="5" width="13.28515625" customWidth="1"/>
    <col min="6" max="7" width="11.28515625" customWidth="1"/>
    <col min="8" max="9" width="13.85546875" customWidth="1"/>
    <col min="10" max="10" width="12.7109375" customWidth="1"/>
    <col min="12" max="12" width="30.42578125" customWidth="1"/>
  </cols>
  <sheetData>
    <row r="1" spans="1:12">
      <c r="A1" s="983" t="s">
        <v>0</v>
      </c>
      <c r="B1" s="984"/>
      <c r="C1" s="984"/>
      <c r="D1" s="984"/>
      <c r="E1" s="984"/>
      <c r="F1" s="984"/>
      <c r="G1" s="984"/>
      <c r="H1" s="984"/>
      <c r="I1" s="984"/>
      <c r="J1" s="985"/>
    </row>
    <row r="2" spans="1:12">
      <c r="A2" s="983" t="s">
        <v>1</v>
      </c>
      <c r="B2" s="984"/>
      <c r="C2" s="984"/>
      <c r="D2" s="984"/>
      <c r="E2" s="984"/>
      <c r="F2" s="984"/>
      <c r="G2" s="984"/>
      <c r="H2" s="984"/>
      <c r="I2" s="984"/>
      <c r="J2" s="985"/>
    </row>
    <row r="3" spans="1:12">
      <c r="A3" s="986"/>
      <c r="B3" s="987"/>
      <c r="C3" s="987"/>
      <c r="D3" s="987"/>
      <c r="E3" s="987"/>
      <c r="F3" s="987"/>
      <c r="G3" s="987"/>
      <c r="H3" s="987"/>
      <c r="I3" s="987"/>
      <c r="J3" s="988"/>
    </row>
    <row r="4" spans="1:12">
      <c r="A4" s="1"/>
      <c r="B4" s="1"/>
      <c r="C4" s="1"/>
      <c r="D4" s="1"/>
      <c r="E4" s="1"/>
      <c r="F4" s="1"/>
      <c r="G4" s="1"/>
      <c r="H4" s="1"/>
      <c r="I4" s="1"/>
      <c r="J4" s="1"/>
    </row>
    <row r="5" spans="1:12">
      <c r="A5" s="1112" t="s">
        <v>1630</v>
      </c>
      <c r="B5" s="1113"/>
      <c r="C5" s="1113"/>
      <c r="D5" s="1113"/>
      <c r="E5" s="1113"/>
      <c r="F5" s="1113"/>
      <c r="G5" s="1113"/>
      <c r="H5" s="1113"/>
      <c r="I5" s="1113"/>
      <c r="J5" s="1114"/>
    </row>
    <row r="6" spans="1:12">
      <c r="A6" s="1"/>
      <c r="B6" s="1"/>
      <c r="C6" s="1"/>
      <c r="D6" s="1"/>
      <c r="E6" s="1"/>
      <c r="F6" s="1"/>
      <c r="G6" s="1"/>
      <c r="H6" s="1"/>
      <c r="I6" s="1"/>
      <c r="J6" s="1"/>
    </row>
    <row r="8" spans="1:12" ht="15.75" thickBot="1">
      <c r="B8" s="1175" t="s">
        <v>1631</v>
      </c>
      <c r="C8" s="1175"/>
      <c r="D8" s="1175"/>
      <c r="E8" s="1175"/>
      <c r="F8" s="1175"/>
      <c r="G8" s="1175"/>
      <c r="H8" s="1175"/>
      <c r="I8" s="1175"/>
      <c r="J8" s="1175"/>
    </row>
    <row r="9" spans="1:12" ht="16.5" thickBot="1">
      <c r="A9" s="1118" t="s">
        <v>1632</v>
      </c>
      <c r="B9" s="1181" t="s">
        <v>1633</v>
      </c>
      <c r="C9" s="1182"/>
      <c r="D9" s="1182"/>
      <c r="E9" s="1183"/>
      <c r="F9" s="1184" t="s">
        <v>1634</v>
      </c>
      <c r="G9" s="1185"/>
      <c r="H9" s="1115" t="s">
        <v>179</v>
      </c>
      <c r="I9" s="1122"/>
      <c r="J9" s="1178" t="s">
        <v>1635</v>
      </c>
      <c r="L9" s="7"/>
    </row>
    <row r="10" spans="1:12" ht="16.5" thickBot="1">
      <c r="A10" s="1119"/>
      <c r="B10" s="1176" t="s">
        <v>1636</v>
      </c>
      <c r="C10" s="1177"/>
      <c r="D10" s="1176" t="s">
        <v>1637</v>
      </c>
      <c r="E10" s="1177"/>
      <c r="F10" s="1176"/>
      <c r="G10" s="1177"/>
      <c r="H10" s="1117"/>
      <c r="I10" s="1186"/>
      <c r="J10" s="1179"/>
      <c r="L10" s="964"/>
    </row>
    <row r="11" spans="1:12" ht="16.5" thickBot="1">
      <c r="A11" s="1120"/>
      <c r="B11" s="963" t="s">
        <v>1638</v>
      </c>
      <c r="C11" s="965" t="s">
        <v>1639</v>
      </c>
      <c r="D11" s="963" t="s">
        <v>1638</v>
      </c>
      <c r="E11" s="965" t="s">
        <v>1639</v>
      </c>
      <c r="F11" s="963" t="s">
        <v>1638</v>
      </c>
      <c r="G11" s="965" t="s">
        <v>1639</v>
      </c>
      <c r="H11" s="963" t="s">
        <v>1638</v>
      </c>
      <c r="I11" s="965" t="s">
        <v>1639</v>
      </c>
      <c r="J11" s="1180"/>
      <c r="L11" s="964"/>
    </row>
    <row r="12" spans="1:12" ht="15.75">
      <c r="A12" s="671" t="s">
        <v>1640</v>
      </c>
      <c r="B12" s="966">
        <v>0</v>
      </c>
      <c r="C12" s="966">
        <v>0</v>
      </c>
      <c r="D12" s="966">
        <v>0</v>
      </c>
      <c r="E12" s="966">
        <v>0</v>
      </c>
      <c r="F12" s="966">
        <v>0</v>
      </c>
      <c r="G12" s="966">
        <v>0</v>
      </c>
      <c r="H12" s="967">
        <v>0</v>
      </c>
      <c r="I12" s="966">
        <v>0</v>
      </c>
      <c r="J12" s="968">
        <f>SUM(B12:I12)</f>
        <v>0</v>
      </c>
      <c r="K12" s="969"/>
      <c r="L12" s="964"/>
    </row>
    <row r="13" spans="1:12" ht="15.75">
      <c r="A13" s="679" t="s">
        <v>1641</v>
      </c>
      <c r="B13" s="970">
        <v>0</v>
      </c>
      <c r="C13" s="966">
        <v>0</v>
      </c>
      <c r="D13" s="970">
        <v>0</v>
      </c>
      <c r="E13" s="966">
        <v>0</v>
      </c>
      <c r="F13" s="970">
        <v>0</v>
      </c>
      <c r="G13" s="966">
        <v>0</v>
      </c>
      <c r="H13" s="971">
        <v>0</v>
      </c>
      <c r="I13" s="966">
        <v>0</v>
      </c>
      <c r="J13" s="968">
        <f>SUM(B13:I13)</f>
        <v>0</v>
      </c>
      <c r="K13" s="969"/>
      <c r="L13" s="964"/>
    </row>
    <row r="14" spans="1:12" ht="15.75">
      <c r="A14" s="972" t="s">
        <v>1642</v>
      </c>
      <c r="B14" s="973">
        <v>0</v>
      </c>
      <c r="C14" s="974">
        <v>0</v>
      </c>
      <c r="D14" s="973">
        <v>0</v>
      </c>
      <c r="E14" s="974">
        <v>0</v>
      </c>
      <c r="F14" s="973">
        <v>0</v>
      </c>
      <c r="G14" s="974">
        <v>0</v>
      </c>
      <c r="H14" s="975">
        <v>0</v>
      </c>
      <c r="I14" s="974">
        <v>0</v>
      </c>
      <c r="J14" s="976">
        <f>SUM(B14:I14)</f>
        <v>0</v>
      </c>
      <c r="K14" s="969"/>
      <c r="L14" s="964"/>
    </row>
    <row r="15" spans="1:12" ht="47.25">
      <c r="A15" s="977" t="s">
        <v>1643</v>
      </c>
      <c r="B15" s="970">
        <v>0</v>
      </c>
      <c r="C15" s="970">
        <v>0</v>
      </c>
      <c r="D15" s="970">
        <v>0</v>
      </c>
      <c r="E15" s="970">
        <v>0</v>
      </c>
      <c r="F15" s="970">
        <v>0</v>
      </c>
      <c r="G15" s="970">
        <v>0</v>
      </c>
      <c r="H15" s="970">
        <v>0</v>
      </c>
      <c r="I15" s="970">
        <v>0</v>
      </c>
      <c r="J15" s="978">
        <f>SUM(B15:I15)</f>
        <v>0</v>
      </c>
      <c r="K15" s="969"/>
      <c r="L15" s="964"/>
    </row>
    <row r="16" spans="1:12" ht="16.5" thickBot="1">
      <c r="A16" s="979" t="s">
        <v>1644</v>
      </c>
      <c r="B16" s="980">
        <f>SUM(B12:B14)</f>
        <v>0</v>
      </c>
      <c r="C16" s="980">
        <f t="shared" ref="C16:I16" si="0">SUM(C12:C14)</f>
        <v>0</v>
      </c>
      <c r="D16" s="980">
        <f t="shared" si="0"/>
        <v>0</v>
      </c>
      <c r="E16" s="980">
        <f t="shared" si="0"/>
        <v>0</v>
      </c>
      <c r="F16" s="980">
        <f t="shared" si="0"/>
        <v>0</v>
      </c>
      <c r="G16" s="980">
        <f t="shared" si="0"/>
        <v>0</v>
      </c>
      <c r="H16" s="980">
        <f t="shared" si="0"/>
        <v>0</v>
      </c>
      <c r="I16" s="980">
        <f t="shared" si="0"/>
        <v>0</v>
      </c>
      <c r="J16" s="981">
        <f>SUM(J12:J14)</f>
        <v>0</v>
      </c>
    </row>
    <row r="18" spans="1:1">
      <c r="A18" s="598"/>
    </row>
  </sheetData>
  <sheetProtection password="F757" sheet="1" objects="1" scenarios="1"/>
  <mergeCells count="12">
    <mergeCell ref="B10:C10"/>
    <mergeCell ref="D10:E10"/>
    <mergeCell ref="J9:J11"/>
    <mergeCell ref="A9:A11"/>
    <mergeCell ref="B9:E9"/>
    <mergeCell ref="F9:G10"/>
    <mergeCell ref="H9:I10"/>
    <mergeCell ref="A1:J1"/>
    <mergeCell ref="A2:J2"/>
    <mergeCell ref="A3:J3"/>
    <mergeCell ref="A5:J5"/>
    <mergeCell ref="B8:J8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57"/>
  <sheetViews>
    <sheetView workbookViewId="0">
      <selection sqref="A1:D1"/>
    </sheetView>
  </sheetViews>
  <sheetFormatPr defaultRowHeight="15"/>
  <cols>
    <col min="1" max="1" width="6.7109375" customWidth="1"/>
    <col min="2" max="2" width="52.5703125" customWidth="1"/>
    <col min="3" max="3" width="16" customWidth="1"/>
    <col min="4" max="4" width="11.42578125" customWidth="1"/>
    <col min="6" max="6" width="26.5703125" customWidth="1"/>
  </cols>
  <sheetData>
    <row r="1" spans="1:6">
      <c r="A1" s="983" t="s">
        <v>0</v>
      </c>
      <c r="B1" s="984"/>
      <c r="C1" s="984"/>
      <c r="D1" s="985"/>
    </row>
    <row r="2" spans="1:6">
      <c r="A2" s="983" t="s">
        <v>1</v>
      </c>
      <c r="B2" s="984"/>
      <c r="C2" s="984"/>
      <c r="D2" s="985"/>
    </row>
    <row r="3" spans="1:6">
      <c r="A3" s="986"/>
      <c r="B3" s="987"/>
      <c r="C3" s="987"/>
      <c r="D3" s="988"/>
    </row>
    <row r="4" spans="1:6">
      <c r="A4" s="1"/>
      <c r="B4" s="1"/>
      <c r="C4" s="1"/>
      <c r="D4" s="1"/>
    </row>
    <row r="5" spans="1:6">
      <c r="A5" s="989" t="s">
        <v>157</v>
      </c>
      <c r="B5" s="990"/>
      <c r="C5" s="990"/>
      <c r="D5" s="991"/>
    </row>
    <row r="6" spans="1:6">
      <c r="A6" s="993" t="s">
        <v>158</v>
      </c>
      <c r="B6" s="994"/>
      <c r="C6" s="994"/>
      <c r="D6" s="994"/>
    </row>
    <row r="7" spans="1:6">
      <c r="A7" s="994"/>
      <c r="B7" s="994"/>
      <c r="C7" s="994"/>
      <c r="D7" s="994"/>
    </row>
    <row r="8" spans="1:6">
      <c r="A8" s="1"/>
      <c r="B8" s="1"/>
      <c r="C8" s="1"/>
      <c r="D8" s="1"/>
    </row>
    <row r="9" spans="1:6" ht="15.75" thickBot="1">
      <c r="A9" s="992" t="s">
        <v>159</v>
      </c>
      <c r="B9" s="992"/>
      <c r="C9" s="992"/>
      <c r="D9" s="992"/>
      <c r="E9" s="47"/>
    </row>
    <row r="10" spans="1:6" ht="15.75" thickBot="1">
      <c r="A10" s="48" t="s">
        <v>4</v>
      </c>
      <c r="B10" s="49" t="s">
        <v>160</v>
      </c>
      <c r="C10" s="50" t="s">
        <v>161</v>
      </c>
      <c r="D10" s="51" t="s">
        <v>162</v>
      </c>
      <c r="E10" s="52"/>
      <c r="F10" s="7"/>
    </row>
    <row r="11" spans="1:6">
      <c r="A11" s="53">
        <v>1</v>
      </c>
      <c r="B11" s="54">
        <v>2</v>
      </c>
      <c r="C11" s="55">
        <v>3</v>
      </c>
      <c r="D11" s="56">
        <v>4</v>
      </c>
      <c r="E11" s="57"/>
      <c r="F11" s="7"/>
    </row>
    <row r="12" spans="1:6">
      <c r="A12" s="58">
        <v>1</v>
      </c>
      <c r="B12" s="39" t="s">
        <v>163</v>
      </c>
      <c r="C12" s="13" t="s">
        <v>164</v>
      </c>
      <c r="D12" s="59">
        <v>1507.1</v>
      </c>
      <c r="E12" s="60"/>
      <c r="F12" s="7"/>
    </row>
    <row r="13" spans="1:6">
      <c r="A13" s="58">
        <v>2</v>
      </c>
      <c r="B13" s="13" t="s">
        <v>165</v>
      </c>
      <c r="C13" s="13" t="s">
        <v>164</v>
      </c>
      <c r="D13" s="61">
        <v>1462.5</v>
      </c>
      <c r="E13" s="62"/>
      <c r="F13" s="7"/>
    </row>
    <row r="14" spans="1:6">
      <c r="A14" s="63">
        <v>3</v>
      </c>
      <c r="B14" s="39" t="s">
        <v>166</v>
      </c>
      <c r="C14" s="13" t="s">
        <v>164</v>
      </c>
      <c r="D14" s="64">
        <v>1487.1</v>
      </c>
      <c r="E14" s="65"/>
      <c r="F14" s="7"/>
    </row>
    <row r="15" spans="1:6">
      <c r="A15" s="63" t="s">
        <v>167</v>
      </c>
      <c r="B15" s="66" t="s">
        <v>168</v>
      </c>
      <c r="C15" s="13" t="s">
        <v>164</v>
      </c>
      <c r="D15" s="61">
        <v>129.80000000000001</v>
      </c>
      <c r="E15" s="67"/>
      <c r="F15" s="7"/>
    </row>
    <row r="16" spans="1:6">
      <c r="A16" s="63" t="s">
        <v>169</v>
      </c>
      <c r="B16" s="68" t="s">
        <v>170</v>
      </c>
      <c r="C16" s="37" t="s">
        <v>164</v>
      </c>
      <c r="D16" s="69">
        <v>0</v>
      </c>
      <c r="E16" s="67"/>
    </row>
    <row r="17" spans="1:5">
      <c r="A17" s="63" t="s">
        <v>171</v>
      </c>
      <c r="B17" s="39" t="s">
        <v>172</v>
      </c>
      <c r="C17" s="13" t="s">
        <v>164</v>
      </c>
      <c r="D17" s="70">
        <f>SUM(D18,D22,D24)</f>
        <v>1157.8</v>
      </c>
      <c r="E17" s="71"/>
    </row>
    <row r="18" spans="1:5">
      <c r="A18" s="63" t="s">
        <v>173</v>
      </c>
      <c r="B18" s="13" t="s">
        <v>174</v>
      </c>
      <c r="C18" s="13" t="s">
        <v>164</v>
      </c>
      <c r="D18" s="72">
        <f>SUM(D19,D21)</f>
        <v>408.8</v>
      </c>
      <c r="E18" s="67"/>
    </row>
    <row r="19" spans="1:5">
      <c r="A19" s="63" t="s">
        <v>175</v>
      </c>
      <c r="B19" s="68" t="s">
        <v>176</v>
      </c>
      <c r="C19" s="37" t="s">
        <v>164</v>
      </c>
      <c r="D19" s="69">
        <v>129.80000000000001</v>
      </c>
      <c r="E19" s="73"/>
    </row>
    <row r="20" spans="1:5">
      <c r="A20" s="63" t="s">
        <v>177</v>
      </c>
      <c r="B20" s="68" t="s">
        <v>170</v>
      </c>
      <c r="C20" s="37" t="s">
        <v>164</v>
      </c>
      <c r="D20" s="69">
        <v>0</v>
      </c>
      <c r="E20" s="74"/>
    </row>
    <row r="21" spans="1:5">
      <c r="A21" s="63" t="s">
        <v>178</v>
      </c>
      <c r="B21" s="68" t="s">
        <v>179</v>
      </c>
      <c r="C21" s="37" t="s">
        <v>164</v>
      </c>
      <c r="D21" s="69">
        <v>279</v>
      </c>
      <c r="E21" s="75"/>
    </row>
    <row r="22" spans="1:5">
      <c r="A22" s="63" t="s">
        <v>180</v>
      </c>
      <c r="B22" s="13" t="s">
        <v>181</v>
      </c>
      <c r="C22" s="13" t="s">
        <v>164</v>
      </c>
      <c r="D22" s="61">
        <v>749</v>
      </c>
      <c r="E22" s="67"/>
    </row>
    <row r="23" spans="1:5">
      <c r="A23" s="63" t="s">
        <v>182</v>
      </c>
      <c r="B23" s="68" t="s">
        <v>183</v>
      </c>
      <c r="C23" s="37" t="s">
        <v>164</v>
      </c>
      <c r="D23" s="69">
        <v>49</v>
      </c>
      <c r="E23" s="67"/>
    </row>
    <row r="24" spans="1:5">
      <c r="A24" s="63" t="s">
        <v>184</v>
      </c>
      <c r="B24" s="13" t="s">
        <v>185</v>
      </c>
      <c r="C24" s="13" t="s">
        <v>164</v>
      </c>
      <c r="D24" s="61">
        <v>0</v>
      </c>
      <c r="E24" s="76"/>
    </row>
    <row r="25" spans="1:5">
      <c r="A25" s="77" t="s">
        <v>186</v>
      </c>
      <c r="B25" s="78" t="s">
        <v>187</v>
      </c>
      <c r="C25" s="78" t="s">
        <v>188</v>
      </c>
      <c r="D25" s="79">
        <f>IF(D12=0,0,(D12-D17)/D12*100)</f>
        <v>23.1769623780771</v>
      </c>
      <c r="E25" s="71"/>
    </row>
    <row r="26" spans="1:5">
      <c r="A26" s="80" t="s">
        <v>189</v>
      </c>
      <c r="B26" s="66" t="s">
        <v>190</v>
      </c>
      <c r="C26" s="13" t="s">
        <v>188</v>
      </c>
      <c r="D26" s="81">
        <f>IF(D12=0,0,(D12-(D17+D15-D19))/D12*100)</f>
        <v>23.1769623780771</v>
      </c>
      <c r="E26" s="71"/>
    </row>
    <row r="27" spans="1:5">
      <c r="A27" s="63" t="s">
        <v>191</v>
      </c>
      <c r="B27" s="66" t="s">
        <v>192</v>
      </c>
      <c r="C27" s="13" t="s">
        <v>188</v>
      </c>
      <c r="D27" s="81">
        <f>IF(D12=0,0,(D15-D19)/D12*100)</f>
        <v>0</v>
      </c>
      <c r="E27" s="65"/>
    </row>
    <row r="28" spans="1:5">
      <c r="A28" s="82" t="s">
        <v>193</v>
      </c>
      <c r="B28" s="68" t="s">
        <v>194</v>
      </c>
      <c r="C28" s="37" t="s">
        <v>188</v>
      </c>
      <c r="D28" s="83">
        <f>IF(D15=0,0,(D15-D19)/D15*100)</f>
        <v>0</v>
      </c>
      <c r="E28" s="65"/>
    </row>
    <row r="29" spans="1:5" ht="15.75" thickBot="1">
      <c r="A29" s="82" t="s">
        <v>195</v>
      </c>
      <c r="B29" s="84" t="s">
        <v>196</v>
      </c>
      <c r="C29" s="85" t="s">
        <v>188</v>
      </c>
      <c r="D29" s="86">
        <f>IF(D16=0,0,(D16-D20)/D16*100)</f>
        <v>0</v>
      </c>
      <c r="E29" s="87"/>
    </row>
    <row r="30" spans="1:5">
      <c r="A30" s="88" t="s">
        <v>197</v>
      </c>
      <c r="B30" s="89" t="s">
        <v>198</v>
      </c>
      <c r="C30" s="90" t="s">
        <v>164</v>
      </c>
      <c r="D30" s="91">
        <f>SUM(D31,D32,D33)</f>
        <v>1130.3</v>
      </c>
      <c r="E30" s="92"/>
    </row>
    <row r="31" spans="1:5">
      <c r="A31" s="63" t="s">
        <v>199</v>
      </c>
      <c r="B31" s="66" t="s">
        <v>200</v>
      </c>
      <c r="C31" s="13" t="s">
        <v>164</v>
      </c>
      <c r="D31" s="61">
        <v>1127</v>
      </c>
      <c r="E31" s="93"/>
    </row>
    <row r="32" spans="1:5" ht="25.5">
      <c r="A32" s="63" t="s">
        <v>201</v>
      </c>
      <c r="B32" s="94" t="s">
        <v>202</v>
      </c>
      <c r="C32" s="13" t="s">
        <v>164</v>
      </c>
      <c r="D32" s="61">
        <v>0</v>
      </c>
      <c r="E32" s="93"/>
    </row>
    <row r="33" spans="1:5">
      <c r="A33" s="63" t="s">
        <v>203</v>
      </c>
      <c r="B33" s="95" t="s">
        <v>204</v>
      </c>
      <c r="C33" s="13" t="s">
        <v>164</v>
      </c>
      <c r="D33" s="61">
        <v>3.3</v>
      </c>
      <c r="E33" s="93"/>
    </row>
    <row r="34" spans="1:5">
      <c r="A34" s="63" t="s">
        <v>205</v>
      </c>
      <c r="B34" s="13" t="s">
        <v>206</v>
      </c>
      <c r="C34" s="13" t="s">
        <v>164</v>
      </c>
      <c r="D34" s="61">
        <v>1130.3</v>
      </c>
      <c r="E34" s="92"/>
    </row>
    <row r="35" spans="1:5">
      <c r="A35" s="63" t="s">
        <v>207</v>
      </c>
      <c r="B35" s="13" t="s">
        <v>208</v>
      </c>
      <c r="C35" s="13" t="s">
        <v>164</v>
      </c>
      <c r="D35" s="61">
        <v>0</v>
      </c>
      <c r="E35" s="92"/>
    </row>
    <row r="36" spans="1:5">
      <c r="A36" s="63" t="s">
        <v>209</v>
      </c>
      <c r="B36" s="39" t="s">
        <v>210</v>
      </c>
      <c r="C36" s="13" t="s">
        <v>164</v>
      </c>
      <c r="D36" s="70">
        <f>SUM(D37,D41,D44,D45)</f>
        <v>752</v>
      </c>
      <c r="E36" s="96"/>
    </row>
    <row r="37" spans="1:5">
      <c r="A37" s="63" t="s">
        <v>211</v>
      </c>
      <c r="B37" s="13" t="s">
        <v>174</v>
      </c>
      <c r="C37" s="13" t="s">
        <v>164</v>
      </c>
      <c r="D37" s="97">
        <f>SUM(D38,D40)</f>
        <v>234</v>
      </c>
      <c r="E37" s="73"/>
    </row>
    <row r="38" spans="1:5">
      <c r="A38" s="63" t="s">
        <v>212</v>
      </c>
      <c r="B38" s="68" t="s">
        <v>213</v>
      </c>
      <c r="C38" s="37" t="s">
        <v>164</v>
      </c>
      <c r="D38" s="69">
        <v>120</v>
      </c>
      <c r="E38" s="74"/>
    </row>
    <row r="39" spans="1:5">
      <c r="A39" s="63" t="s">
        <v>214</v>
      </c>
      <c r="B39" s="68" t="s">
        <v>215</v>
      </c>
      <c r="C39" s="37" t="s">
        <v>164</v>
      </c>
      <c r="D39" s="69">
        <v>49</v>
      </c>
      <c r="E39" s="74"/>
    </row>
    <row r="40" spans="1:5">
      <c r="A40" s="63" t="s">
        <v>216</v>
      </c>
      <c r="B40" s="68" t="s">
        <v>179</v>
      </c>
      <c r="C40" s="37" t="s">
        <v>164</v>
      </c>
      <c r="D40" s="69">
        <v>114</v>
      </c>
      <c r="E40" s="98"/>
    </row>
    <row r="41" spans="1:5">
      <c r="A41" s="63" t="s">
        <v>217</v>
      </c>
      <c r="B41" s="13" t="s">
        <v>218</v>
      </c>
      <c r="C41" s="13" t="s">
        <v>164</v>
      </c>
      <c r="D41" s="61">
        <v>518</v>
      </c>
      <c r="E41" s="93"/>
    </row>
    <row r="42" spans="1:5">
      <c r="A42" s="82" t="s">
        <v>219</v>
      </c>
      <c r="B42" s="37" t="s">
        <v>220</v>
      </c>
      <c r="C42" s="37" t="s">
        <v>164</v>
      </c>
      <c r="D42" s="61">
        <v>518</v>
      </c>
      <c r="E42" s="93"/>
    </row>
    <row r="43" spans="1:5">
      <c r="A43" s="82" t="s">
        <v>221</v>
      </c>
      <c r="B43" s="37" t="s">
        <v>222</v>
      </c>
      <c r="C43" s="37" t="s">
        <v>164</v>
      </c>
      <c r="D43" s="61">
        <v>518</v>
      </c>
      <c r="E43" s="93"/>
    </row>
    <row r="44" spans="1:5">
      <c r="A44" s="63" t="s">
        <v>223</v>
      </c>
      <c r="B44" s="13" t="s">
        <v>224</v>
      </c>
      <c r="C44" s="13" t="s">
        <v>164</v>
      </c>
      <c r="D44" s="61">
        <v>0</v>
      </c>
      <c r="E44" s="99"/>
    </row>
    <row r="45" spans="1:5">
      <c r="A45" s="63" t="s">
        <v>225</v>
      </c>
      <c r="B45" s="13" t="s">
        <v>226</v>
      </c>
      <c r="C45" s="13" t="s">
        <v>164</v>
      </c>
      <c r="D45" s="61">
        <v>0</v>
      </c>
      <c r="E45" s="99"/>
    </row>
    <row r="46" spans="1:5">
      <c r="A46" s="63" t="s">
        <v>227</v>
      </c>
      <c r="B46" s="13" t="s">
        <v>228</v>
      </c>
      <c r="C46" s="13" t="s">
        <v>188</v>
      </c>
      <c r="D46" s="79">
        <f>IF(D30=0,0,((D31+D32)-D36)/(D31+D32)*100)</f>
        <v>33.274179236912154</v>
      </c>
      <c r="E46" s="96"/>
    </row>
    <row r="47" spans="1:5">
      <c r="A47" s="63" t="s">
        <v>229</v>
      </c>
      <c r="B47" s="66" t="s">
        <v>230</v>
      </c>
      <c r="C47" s="13" t="s">
        <v>188</v>
      </c>
      <c r="D47" s="79">
        <f>IF(D30=0,0,((D31+D32)-(D36+D15-D38))/(D31+D32)*100)</f>
        <v>32.404614019520857</v>
      </c>
      <c r="E47" s="100"/>
    </row>
    <row r="48" spans="1:5">
      <c r="A48" s="63" t="s">
        <v>231</v>
      </c>
      <c r="B48" s="66" t="s">
        <v>232</v>
      </c>
      <c r="C48" s="13" t="s">
        <v>188</v>
      </c>
      <c r="D48" s="79">
        <f>IF(D15=0,0,(D15-D38)/(D31+D32)*100)</f>
        <v>0.86956521739130543</v>
      </c>
      <c r="E48" s="93"/>
    </row>
    <row r="49" spans="1:5" ht="26.25" thickBot="1">
      <c r="A49" s="82" t="s">
        <v>233</v>
      </c>
      <c r="B49" s="101" t="s">
        <v>234</v>
      </c>
      <c r="C49" s="37" t="s">
        <v>188</v>
      </c>
      <c r="D49" s="102">
        <f>IF(D16=0,0,(D16-D39)/D16*100)</f>
        <v>0</v>
      </c>
      <c r="E49" s="103"/>
    </row>
    <row r="50" spans="1:5" ht="25.5">
      <c r="A50" s="88" t="s">
        <v>235</v>
      </c>
      <c r="B50" s="104" t="s">
        <v>236</v>
      </c>
      <c r="C50" s="90" t="s">
        <v>164</v>
      </c>
      <c r="D50" s="105">
        <v>124.3</v>
      </c>
      <c r="E50" s="106"/>
    </row>
    <row r="51" spans="1:5">
      <c r="A51" s="63" t="s">
        <v>237</v>
      </c>
      <c r="B51" s="13" t="s">
        <v>238</v>
      </c>
      <c r="C51" s="13" t="s">
        <v>164</v>
      </c>
      <c r="D51" s="61">
        <v>124.3</v>
      </c>
      <c r="E51" s="106"/>
    </row>
    <row r="52" spans="1:5">
      <c r="A52" s="63" t="s">
        <v>239</v>
      </c>
      <c r="B52" s="13" t="s">
        <v>240</v>
      </c>
      <c r="C52" s="13" t="s">
        <v>164</v>
      </c>
      <c r="D52" s="64">
        <v>124.3</v>
      </c>
      <c r="E52" s="106"/>
    </row>
    <row r="53" spans="1:5" ht="15.75" thickBot="1">
      <c r="A53" s="107" t="s">
        <v>241</v>
      </c>
      <c r="B53" s="108" t="s">
        <v>242</v>
      </c>
      <c r="C53" s="108" t="s">
        <v>188</v>
      </c>
      <c r="D53" s="109">
        <f>IF(D50=0,0,(D50-D52)/D50*100)</f>
        <v>0</v>
      </c>
      <c r="E53" s="47"/>
    </row>
    <row r="54" spans="1:5">
      <c r="A54" s="110"/>
      <c r="B54" s="47"/>
      <c r="C54" s="47"/>
      <c r="D54" s="47"/>
      <c r="E54" s="47"/>
    </row>
    <row r="55" spans="1:5">
      <c r="A55" s="110"/>
      <c r="B55" s="47"/>
      <c r="C55" s="47"/>
      <c r="D55" s="47"/>
      <c r="E55" s="47"/>
    </row>
    <row r="56" spans="1:5">
      <c r="A56" s="110"/>
      <c r="B56" s="47"/>
      <c r="C56" s="47"/>
      <c r="D56" s="47"/>
      <c r="E56" s="47"/>
    </row>
    <row r="57" spans="1:5">
      <c r="A57" s="47"/>
      <c r="B57" s="47"/>
      <c r="C57" s="47"/>
      <c r="D57" s="47"/>
      <c r="E57" s="47"/>
    </row>
  </sheetData>
  <sheetProtection password="F757" sheet="1" objects="1" scenarios="1"/>
  <mergeCells count="7">
    <mergeCell ref="A9:D9"/>
    <mergeCell ref="A6:D6"/>
    <mergeCell ref="A7:D7"/>
    <mergeCell ref="A1:D1"/>
    <mergeCell ref="A2:D2"/>
    <mergeCell ref="A3:D3"/>
    <mergeCell ref="A5:D5"/>
  </mergeCells>
  <conditionalFormatting sqref="E37">
    <cfRule type="expression" dxfId="19" priority="1" stopIfTrue="1">
      <formula>E38+I38=0</formula>
    </cfRule>
    <cfRule type="expression" dxfId="18" priority="6" stopIfTrue="1">
      <formula>E38+I38&gt;0</formula>
    </cfRule>
    <cfRule type="expression" dxfId="17" priority="8" stopIfTrue="1">
      <formula>E38+I38&lt;0</formula>
    </cfRule>
  </conditionalFormatting>
  <conditionalFormatting sqref="E19">
    <cfRule type="expression" dxfId="16" priority="10" stopIfTrue="1">
      <formula>I20=0</formula>
    </cfRule>
    <cfRule type="expression" dxfId="15" priority="15" stopIfTrue="1">
      <formula>I20&gt;0</formula>
    </cfRule>
    <cfRule type="expression" dxfId="14" priority="16" stopIfTrue="1">
      <formula>I20&lt;0</formula>
    </cfRule>
  </conditionalFormatting>
  <conditionalFormatting sqref="E38:E39 E20">
    <cfRule type="cellIs" dxfId="13" priority="18" stopIfTrue="1" operator="greaterThan">
      <formula>0</formula>
    </cfRule>
    <cfRule type="cellIs" dxfId="12" priority="20" stopIfTrue="1" operator="lessThan">
      <formula>0</formula>
    </cfRule>
  </conditionalFormatting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216"/>
  <sheetViews>
    <sheetView zoomScaleNormal="100" workbookViewId="0">
      <selection sqref="A1:D1"/>
    </sheetView>
  </sheetViews>
  <sheetFormatPr defaultRowHeight="15"/>
  <cols>
    <col min="1" max="1" width="6.7109375" customWidth="1"/>
    <col min="2" max="2" width="78.28515625" customWidth="1"/>
    <col min="3" max="3" width="16.42578125" customWidth="1"/>
    <col min="4" max="4" width="12.28515625" customWidth="1"/>
    <col min="6" max="6" width="31.5703125" customWidth="1"/>
  </cols>
  <sheetData>
    <row r="1" spans="1:6">
      <c r="A1" s="983" t="s">
        <v>0</v>
      </c>
      <c r="B1" s="984"/>
      <c r="C1" s="984"/>
      <c r="D1" s="985"/>
    </row>
    <row r="2" spans="1:6">
      <c r="A2" s="983" t="s">
        <v>1</v>
      </c>
      <c r="B2" s="984"/>
      <c r="C2" s="984"/>
      <c r="D2" s="985"/>
    </row>
    <row r="3" spans="1:6">
      <c r="A3" s="986"/>
      <c r="B3" s="987"/>
      <c r="C3" s="987"/>
      <c r="D3" s="988"/>
    </row>
    <row r="4" spans="1:6">
      <c r="A4" s="1"/>
      <c r="B4" s="1"/>
      <c r="C4" s="1"/>
      <c r="D4" s="1"/>
    </row>
    <row r="5" spans="1:6">
      <c r="A5" s="989" t="s">
        <v>243</v>
      </c>
      <c r="B5" s="990"/>
      <c r="C5" s="990"/>
      <c r="D5" s="991"/>
    </row>
    <row r="6" spans="1:6">
      <c r="A6" s="1"/>
      <c r="B6" s="1"/>
      <c r="C6" s="1"/>
      <c r="D6" s="1"/>
    </row>
    <row r="8" spans="1:6" ht="15.75" thickBot="1">
      <c r="A8" s="111"/>
      <c r="B8" s="995" t="s">
        <v>244</v>
      </c>
      <c r="C8" s="995"/>
      <c r="D8" s="995"/>
    </row>
    <row r="9" spans="1:6" ht="15.75" thickBot="1">
      <c r="A9" s="48" t="s">
        <v>4</v>
      </c>
      <c r="B9" s="112" t="s">
        <v>245</v>
      </c>
      <c r="C9" s="113" t="s">
        <v>161</v>
      </c>
      <c r="D9" s="114" t="s">
        <v>6</v>
      </c>
      <c r="F9" s="7"/>
    </row>
    <row r="10" spans="1:6" ht="15.75" thickBot="1">
      <c r="A10" s="997" t="s">
        <v>246</v>
      </c>
      <c r="B10" s="998"/>
      <c r="C10" s="998"/>
      <c r="D10" s="999"/>
      <c r="E10" s="115"/>
      <c r="F10" s="7"/>
    </row>
    <row r="11" spans="1:6">
      <c r="A11" s="88">
        <v>1</v>
      </c>
      <c r="B11" s="90" t="s">
        <v>247</v>
      </c>
      <c r="C11" s="90" t="s">
        <v>248</v>
      </c>
      <c r="D11" s="105">
        <v>6429.8</v>
      </c>
      <c r="E11" s="65"/>
      <c r="F11" s="7"/>
    </row>
    <row r="12" spans="1:6">
      <c r="A12" s="63">
        <v>2</v>
      </c>
      <c r="B12" s="13" t="s">
        <v>249</v>
      </c>
      <c r="C12" s="13" t="s">
        <v>248</v>
      </c>
      <c r="D12" s="61">
        <v>4835.4799999999996</v>
      </c>
      <c r="E12" s="65"/>
      <c r="F12" s="7"/>
    </row>
    <row r="13" spans="1:6">
      <c r="A13" s="63">
        <v>3</v>
      </c>
      <c r="B13" s="13" t="s">
        <v>250</v>
      </c>
      <c r="C13" s="13" t="s">
        <v>248</v>
      </c>
      <c r="D13" s="61">
        <v>0</v>
      </c>
      <c r="E13" s="65"/>
      <c r="F13" s="7"/>
    </row>
    <row r="14" spans="1:6">
      <c r="A14" s="63">
        <v>4</v>
      </c>
      <c r="B14" s="13" t="s">
        <v>251</v>
      </c>
      <c r="C14" s="13" t="s">
        <v>248</v>
      </c>
      <c r="D14" s="61">
        <v>8142.42</v>
      </c>
      <c r="E14" s="92"/>
      <c r="F14" s="92"/>
    </row>
    <row r="15" spans="1:6">
      <c r="A15" s="63" t="s">
        <v>186</v>
      </c>
      <c r="B15" s="13" t="s">
        <v>252</v>
      </c>
      <c r="C15" s="13" t="s">
        <v>248</v>
      </c>
      <c r="D15" s="61">
        <v>0</v>
      </c>
      <c r="E15" s="92"/>
      <c r="F15" s="92"/>
    </row>
    <row r="16" spans="1:6">
      <c r="A16" s="63" t="s">
        <v>197</v>
      </c>
      <c r="B16" s="13" t="s">
        <v>253</v>
      </c>
      <c r="C16" s="13" t="s">
        <v>248</v>
      </c>
      <c r="D16" s="61">
        <v>2961.2</v>
      </c>
      <c r="E16" s="92"/>
      <c r="F16" s="92"/>
    </row>
    <row r="17" spans="1:6">
      <c r="A17" s="63" t="s">
        <v>199</v>
      </c>
      <c r="B17" s="13" t="s">
        <v>254</v>
      </c>
      <c r="C17" s="13" t="s">
        <v>255</v>
      </c>
      <c r="D17" s="61">
        <v>1277</v>
      </c>
      <c r="E17" s="92"/>
      <c r="F17" s="92"/>
    </row>
    <row r="18" spans="1:6">
      <c r="A18" s="63" t="s">
        <v>201</v>
      </c>
      <c r="B18" s="13" t="s">
        <v>256</v>
      </c>
      <c r="C18" s="13" t="s">
        <v>257</v>
      </c>
      <c r="D18" s="61">
        <v>0</v>
      </c>
      <c r="E18" s="92"/>
      <c r="F18" s="92"/>
    </row>
    <row r="19" spans="1:6">
      <c r="A19" s="63" t="s">
        <v>203</v>
      </c>
      <c r="B19" s="13" t="s">
        <v>258</v>
      </c>
      <c r="C19" s="13" t="s">
        <v>257</v>
      </c>
      <c r="D19" s="61">
        <v>91.6</v>
      </c>
      <c r="E19" s="92"/>
      <c r="F19" s="92"/>
    </row>
    <row r="20" spans="1:6">
      <c r="A20" s="63" t="s">
        <v>259</v>
      </c>
      <c r="B20" s="13" t="s">
        <v>260</v>
      </c>
      <c r="C20" s="13" t="s">
        <v>257</v>
      </c>
      <c r="D20" s="61">
        <v>28.2</v>
      </c>
      <c r="E20" s="92"/>
      <c r="F20" s="92"/>
    </row>
    <row r="21" spans="1:6">
      <c r="A21" s="63" t="s">
        <v>205</v>
      </c>
      <c r="B21" s="13" t="s">
        <v>261</v>
      </c>
      <c r="C21" s="13" t="s">
        <v>248</v>
      </c>
      <c r="D21" s="61">
        <v>0</v>
      </c>
      <c r="E21" s="92"/>
      <c r="F21" s="92"/>
    </row>
    <row r="22" spans="1:6">
      <c r="A22" s="63" t="s">
        <v>262</v>
      </c>
      <c r="B22" s="13" t="s">
        <v>254</v>
      </c>
      <c r="C22" s="13" t="s">
        <v>255</v>
      </c>
      <c r="D22" s="61">
        <v>0</v>
      </c>
      <c r="E22" s="92"/>
      <c r="F22" s="92"/>
    </row>
    <row r="23" spans="1:6">
      <c r="A23" s="63" t="s">
        <v>263</v>
      </c>
      <c r="B23" s="13" t="s">
        <v>256</v>
      </c>
      <c r="C23" s="13" t="s">
        <v>257</v>
      </c>
      <c r="D23" s="61">
        <v>0</v>
      </c>
      <c r="E23" s="92"/>
      <c r="F23" s="92"/>
    </row>
    <row r="24" spans="1:6">
      <c r="A24" s="63" t="s">
        <v>264</v>
      </c>
      <c r="B24" s="13" t="s">
        <v>265</v>
      </c>
      <c r="C24" s="13" t="s">
        <v>257</v>
      </c>
      <c r="D24" s="61">
        <v>0</v>
      </c>
      <c r="E24" s="92"/>
      <c r="F24" s="92"/>
    </row>
    <row r="25" spans="1:6">
      <c r="A25" s="63" t="s">
        <v>207</v>
      </c>
      <c r="B25" s="13" t="s">
        <v>266</v>
      </c>
      <c r="C25" s="13" t="s">
        <v>248</v>
      </c>
      <c r="D25" s="61">
        <v>0</v>
      </c>
      <c r="E25" s="92"/>
      <c r="F25" s="92"/>
    </row>
    <row r="26" spans="1:6">
      <c r="A26" s="63" t="s">
        <v>267</v>
      </c>
      <c r="B26" s="13" t="s">
        <v>268</v>
      </c>
      <c r="C26" s="13" t="s">
        <v>269</v>
      </c>
      <c r="D26" s="61">
        <v>0</v>
      </c>
      <c r="E26" s="92"/>
      <c r="F26" s="92"/>
    </row>
    <row r="27" spans="1:6">
      <c r="A27" s="63" t="s">
        <v>270</v>
      </c>
      <c r="B27" s="13" t="s">
        <v>271</v>
      </c>
      <c r="C27" s="13" t="s">
        <v>269</v>
      </c>
      <c r="D27" s="61">
        <v>225000</v>
      </c>
      <c r="E27" s="92"/>
      <c r="F27" s="92"/>
    </row>
    <row r="28" spans="1:6">
      <c r="A28" s="63" t="s">
        <v>272</v>
      </c>
      <c r="B28" s="13" t="s">
        <v>273</v>
      </c>
      <c r="C28" s="13" t="s">
        <v>269</v>
      </c>
      <c r="D28" s="61">
        <v>0</v>
      </c>
      <c r="E28" s="92"/>
      <c r="F28" s="92"/>
    </row>
    <row r="29" spans="1:6">
      <c r="A29" s="63" t="s">
        <v>274</v>
      </c>
      <c r="B29" s="13" t="s">
        <v>275</v>
      </c>
      <c r="C29" s="13" t="s">
        <v>269</v>
      </c>
      <c r="D29" s="61">
        <v>0</v>
      </c>
      <c r="E29" s="92"/>
      <c r="F29" s="92"/>
    </row>
    <row r="30" spans="1:6" ht="15.75" thickBot="1">
      <c r="A30" s="107" t="s">
        <v>276</v>
      </c>
      <c r="B30" s="108" t="s">
        <v>277</v>
      </c>
      <c r="C30" s="108" t="s">
        <v>269</v>
      </c>
      <c r="D30" s="116">
        <v>0</v>
      </c>
      <c r="E30" s="92"/>
      <c r="F30" s="92"/>
    </row>
    <row r="31" spans="1:6" ht="15.75" thickBot="1">
      <c r="A31" s="997" t="s">
        <v>278</v>
      </c>
      <c r="B31" s="998"/>
      <c r="C31" s="998"/>
      <c r="D31" s="999"/>
      <c r="E31" s="87"/>
      <c r="F31" s="87"/>
    </row>
    <row r="32" spans="1:6">
      <c r="A32" s="88">
        <v>1</v>
      </c>
      <c r="B32" s="117" t="s">
        <v>279</v>
      </c>
      <c r="C32" s="90" t="s">
        <v>164</v>
      </c>
      <c r="D32" s="105">
        <v>1507.1</v>
      </c>
      <c r="E32" s="87"/>
      <c r="F32" s="87"/>
    </row>
    <row r="33" spans="1:6">
      <c r="A33" s="77">
        <v>2</v>
      </c>
      <c r="B33" s="118" t="s">
        <v>280</v>
      </c>
      <c r="C33" s="119" t="s">
        <v>281</v>
      </c>
      <c r="D33" s="120">
        <v>50</v>
      </c>
      <c r="E33" s="121"/>
      <c r="F33" s="121"/>
    </row>
    <row r="34" spans="1:6">
      <c r="A34" s="63">
        <v>3</v>
      </c>
      <c r="B34" s="66" t="s">
        <v>282</v>
      </c>
      <c r="C34" s="119" t="s">
        <v>281</v>
      </c>
      <c r="D34" s="120">
        <v>68</v>
      </c>
      <c r="E34" s="67"/>
      <c r="F34" s="67"/>
    </row>
    <row r="35" spans="1:6" ht="15.75" thickBot="1">
      <c r="A35" s="107">
        <v>4</v>
      </c>
      <c r="B35" s="122" t="s">
        <v>283</v>
      </c>
      <c r="C35" s="123" t="s">
        <v>284</v>
      </c>
      <c r="D35" s="124">
        <v>64.599999999999994</v>
      </c>
      <c r="E35" s="67"/>
      <c r="F35" s="67"/>
    </row>
    <row r="36" spans="1:6" ht="15.75" thickBot="1">
      <c r="A36" s="997" t="s">
        <v>285</v>
      </c>
      <c r="B36" s="998"/>
      <c r="C36" s="998"/>
      <c r="D36" s="999"/>
      <c r="E36" s="125"/>
      <c r="F36" s="125"/>
    </row>
    <row r="37" spans="1:6">
      <c r="A37" s="88">
        <v>1</v>
      </c>
      <c r="B37" s="90" t="s">
        <v>286</v>
      </c>
      <c r="C37" s="90" t="s">
        <v>164</v>
      </c>
      <c r="D37" s="105">
        <v>1462.5</v>
      </c>
      <c r="E37" s="126"/>
      <c r="F37" s="126"/>
    </row>
    <row r="38" spans="1:6">
      <c r="A38" s="63" t="s">
        <v>287</v>
      </c>
      <c r="B38" s="66" t="s">
        <v>288</v>
      </c>
      <c r="C38" s="13" t="s">
        <v>281</v>
      </c>
      <c r="D38" s="120">
        <v>36</v>
      </c>
      <c r="E38" s="127"/>
      <c r="F38" s="127"/>
    </row>
    <row r="39" spans="1:6">
      <c r="A39" s="63" t="s">
        <v>289</v>
      </c>
      <c r="B39" s="66" t="s">
        <v>290</v>
      </c>
      <c r="C39" s="13" t="s">
        <v>281</v>
      </c>
      <c r="D39" s="120">
        <v>0</v>
      </c>
      <c r="E39" s="67"/>
      <c r="F39" s="67"/>
    </row>
    <row r="40" spans="1:6">
      <c r="A40" s="63" t="s">
        <v>291</v>
      </c>
      <c r="B40" s="66" t="s">
        <v>292</v>
      </c>
      <c r="C40" s="13" t="s">
        <v>281</v>
      </c>
      <c r="D40" s="120">
        <v>105</v>
      </c>
      <c r="E40" s="67"/>
      <c r="F40" s="67"/>
    </row>
    <row r="41" spans="1:6">
      <c r="A41" s="63" t="s">
        <v>293</v>
      </c>
      <c r="B41" s="66" t="s">
        <v>294</v>
      </c>
      <c r="C41" s="13" t="s">
        <v>164</v>
      </c>
      <c r="D41" s="128">
        <v>1462.5</v>
      </c>
      <c r="E41" s="65"/>
      <c r="F41" s="65"/>
    </row>
    <row r="42" spans="1:6">
      <c r="A42" s="63" t="s">
        <v>295</v>
      </c>
      <c r="B42" s="66" t="s">
        <v>296</v>
      </c>
      <c r="C42" s="13" t="s">
        <v>164</v>
      </c>
      <c r="D42" s="128">
        <v>0</v>
      </c>
      <c r="E42" s="65"/>
      <c r="F42" s="65"/>
    </row>
    <row r="43" spans="1:6">
      <c r="A43" s="63" t="s">
        <v>297</v>
      </c>
      <c r="B43" s="66" t="s">
        <v>298</v>
      </c>
      <c r="C43" s="13" t="s">
        <v>164</v>
      </c>
      <c r="D43" s="128">
        <v>0</v>
      </c>
      <c r="E43" s="65"/>
      <c r="F43" s="65"/>
    </row>
    <row r="44" spans="1:6">
      <c r="A44" s="63" t="s">
        <v>299</v>
      </c>
      <c r="B44" s="129" t="s">
        <v>300</v>
      </c>
      <c r="C44" s="13" t="s">
        <v>164</v>
      </c>
      <c r="D44" s="61">
        <v>1462.5</v>
      </c>
      <c r="E44" s="65"/>
      <c r="F44" s="65"/>
    </row>
    <row r="45" spans="1:6">
      <c r="A45" s="63">
        <v>2</v>
      </c>
      <c r="B45" s="13" t="s">
        <v>301</v>
      </c>
      <c r="C45" s="13" t="s">
        <v>164</v>
      </c>
      <c r="D45" s="61">
        <v>0</v>
      </c>
      <c r="E45" s="65"/>
      <c r="F45" s="65"/>
    </row>
    <row r="46" spans="1:6">
      <c r="A46" s="63" t="s">
        <v>302</v>
      </c>
      <c r="B46" s="66" t="s">
        <v>303</v>
      </c>
      <c r="C46" s="13" t="s">
        <v>281</v>
      </c>
      <c r="D46" s="120">
        <v>0</v>
      </c>
      <c r="E46" s="65"/>
      <c r="F46" s="65"/>
    </row>
    <row r="47" spans="1:6">
      <c r="A47" s="63" t="s">
        <v>304</v>
      </c>
      <c r="B47" s="66" t="s">
        <v>305</v>
      </c>
      <c r="C47" s="13" t="s">
        <v>281</v>
      </c>
      <c r="D47" s="120">
        <v>0</v>
      </c>
      <c r="E47" s="67"/>
      <c r="F47" s="67"/>
    </row>
    <row r="48" spans="1:6">
      <c r="A48" s="63" t="s">
        <v>306</v>
      </c>
      <c r="B48" s="68" t="s">
        <v>307</v>
      </c>
      <c r="C48" s="37" t="s">
        <v>164</v>
      </c>
      <c r="D48" s="128">
        <v>0</v>
      </c>
      <c r="E48" s="130"/>
      <c r="F48" s="130"/>
    </row>
    <row r="49" spans="1:6">
      <c r="A49" s="63" t="s">
        <v>308</v>
      </c>
      <c r="B49" s="66" t="s">
        <v>309</v>
      </c>
      <c r="C49" s="13" t="s">
        <v>281</v>
      </c>
      <c r="D49" s="120">
        <v>0</v>
      </c>
      <c r="E49" s="67"/>
      <c r="F49" s="67"/>
    </row>
    <row r="50" spans="1:6">
      <c r="A50" s="63" t="s">
        <v>310</v>
      </c>
      <c r="B50" s="68" t="s">
        <v>311</v>
      </c>
      <c r="C50" s="37" t="s">
        <v>164</v>
      </c>
      <c r="D50" s="128">
        <v>0</v>
      </c>
      <c r="E50" s="130"/>
      <c r="F50" s="130"/>
    </row>
    <row r="51" spans="1:6">
      <c r="A51" s="63">
        <v>3</v>
      </c>
      <c r="B51" s="66" t="s">
        <v>312</v>
      </c>
      <c r="C51" s="13" t="s">
        <v>281</v>
      </c>
      <c r="D51" s="120">
        <v>27</v>
      </c>
      <c r="E51" s="67"/>
      <c r="F51" s="67"/>
    </row>
    <row r="52" spans="1:6">
      <c r="A52" s="63">
        <v>4</v>
      </c>
      <c r="B52" s="66" t="s">
        <v>313</v>
      </c>
      <c r="C52" s="13" t="s">
        <v>281</v>
      </c>
      <c r="D52" s="120">
        <v>0</v>
      </c>
      <c r="E52" s="67"/>
      <c r="F52" s="67"/>
    </row>
    <row r="53" spans="1:6">
      <c r="A53" s="63">
        <v>5</v>
      </c>
      <c r="B53" s="66" t="s">
        <v>314</v>
      </c>
      <c r="C53" s="13" t="s">
        <v>281</v>
      </c>
      <c r="D53" s="120">
        <v>0</v>
      </c>
      <c r="E53" s="130"/>
      <c r="F53" s="130"/>
    </row>
    <row r="54" spans="1:6" ht="15.75" thickBot="1">
      <c r="A54" s="107">
        <v>6</v>
      </c>
      <c r="B54" s="122" t="s">
        <v>315</v>
      </c>
      <c r="C54" s="108" t="s">
        <v>284</v>
      </c>
      <c r="D54" s="124">
        <v>0</v>
      </c>
      <c r="E54" s="130"/>
      <c r="F54" s="130"/>
    </row>
    <row r="55" spans="1:6" ht="15.75" thickBot="1">
      <c r="A55" s="997" t="s">
        <v>316</v>
      </c>
      <c r="B55" s="998"/>
      <c r="C55" s="998"/>
      <c r="D55" s="999"/>
      <c r="E55" s="65"/>
      <c r="F55" s="65"/>
    </row>
    <row r="56" spans="1:6">
      <c r="A56" s="88">
        <v>1</v>
      </c>
      <c r="B56" s="117" t="s">
        <v>317</v>
      </c>
      <c r="C56" s="131" t="s">
        <v>164</v>
      </c>
      <c r="D56" s="105">
        <v>1487.1</v>
      </c>
      <c r="E56" s="65"/>
      <c r="F56" s="65"/>
    </row>
    <row r="57" spans="1:6">
      <c r="A57" s="63" t="s">
        <v>287</v>
      </c>
      <c r="B57" s="13" t="s">
        <v>318</v>
      </c>
      <c r="C57" s="13" t="s">
        <v>281</v>
      </c>
      <c r="D57" s="120">
        <v>50</v>
      </c>
      <c r="E57" s="65"/>
      <c r="F57" s="65"/>
    </row>
    <row r="58" spans="1:6">
      <c r="A58" s="63" t="s">
        <v>297</v>
      </c>
      <c r="B58" s="13" t="s">
        <v>319</v>
      </c>
      <c r="C58" s="13" t="s">
        <v>281</v>
      </c>
      <c r="D58" s="120">
        <v>0</v>
      </c>
      <c r="E58" s="65"/>
      <c r="F58" s="65"/>
    </row>
    <row r="59" spans="1:6">
      <c r="A59" s="63" t="s">
        <v>299</v>
      </c>
      <c r="B59" s="13" t="s">
        <v>320</v>
      </c>
      <c r="C59" s="13" t="s">
        <v>281</v>
      </c>
      <c r="D59" s="120">
        <v>0</v>
      </c>
      <c r="E59" s="65"/>
      <c r="F59" s="65"/>
    </row>
    <row r="60" spans="1:6">
      <c r="A60" s="63" t="s">
        <v>17</v>
      </c>
      <c r="B60" s="13" t="s">
        <v>321</v>
      </c>
      <c r="C60" s="13" t="s">
        <v>284</v>
      </c>
      <c r="D60" s="61">
        <v>0</v>
      </c>
      <c r="E60" s="132"/>
      <c r="F60" s="132"/>
    </row>
    <row r="61" spans="1:6">
      <c r="A61" s="63" t="s">
        <v>19</v>
      </c>
      <c r="B61" s="13" t="s">
        <v>322</v>
      </c>
      <c r="C61" s="13" t="s">
        <v>323</v>
      </c>
      <c r="D61" s="133">
        <f>SUM(D62,D63)</f>
        <v>227.89</v>
      </c>
      <c r="E61" s="125"/>
      <c r="F61" s="125"/>
    </row>
    <row r="62" spans="1:6">
      <c r="A62" s="82" t="s">
        <v>324</v>
      </c>
      <c r="B62" s="68" t="s">
        <v>325</v>
      </c>
      <c r="C62" s="37" t="s">
        <v>323</v>
      </c>
      <c r="D62" s="134">
        <v>108</v>
      </c>
      <c r="E62" s="130"/>
      <c r="F62" s="130"/>
    </row>
    <row r="63" spans="1:6">
      <c r="A63" s="82" t="s">
        <v>326</v>
      </c>
      <c r="B63" s="68" t="s">
        <v>327</v>
      </c>
      <c r="C63" s="37" t="s">
        <v>323</v>
      </c>
      <c r="D63" s="134">
        <v>119.89</v>
      </c>
      <c r="E63" s="130"/>
      <c r="F63" s="130"/>
    </row>
    <row r="64" spans="1:6">
      <c r="A64" s="63">
        <v>2</v>
      </c>
      <c r="B64" s="13" t="s">
        <v>328</v>
      </c>
      <c r="C64" s="13" t="s">
        <v>281</v>
      </c>
      <c r="D64" s="120">
        <v>5720</v>
      </c>
      <c r="E64" s="65"/>
      <c r="F64" s="65"/>
    </row>
    <row r="65" spans="1:6">
      <c r="A65" s="63">
        <v>3</v>
      </c>
      <c r="B65" s="13" t="s">
        <v>329</v>
      </c>
      <c r="C65" s="13" t="s">
        <v>281</v>
      </c>
      <c r="D65" s="120">
        <v>8890</v>
      </c>
      <c r="E65" s="65"/>
      <c r="F65" s="65"/>
    </row>
    <row r="66" spans="1:6">
      <c r="A66" s="82" t="s">
        <v>167</v>
      </c>
      <c r="B66" s="68" t="s">
        <v>330</v>
      </c>
      <c r="C66" s="37" t="s">
        <v>281</v>
      </c>
      <c r="D66" s="134">
        <v>3499</v>
      </c>
      <c r="E66" s="130"/>
      <c r="F66" s="130"/>
    </row>
    <row r="67" spans="1:6">
      <c r="A67" s="82" t="s">
        <v>331</v>
      </c>
      <c r="B67" s="68" t="s">
        <v>332</v>
      </c>
      <c r="C67" s="37" t="s">
        <v>281</v>
      </c>
      <c r="D67" s="134">
        <v>4880</v>
      </c>
      <c r="E67" s="130"/>
      <c r="F67" s="130"/>
    </row>
    <row r="68" spans="1:6">
      <c r="A68" s="82" t="s">
        <v>333</v>
      </c>
      <c r="B68" s="68" t="s">
        <v>334</v>
      </c>
      <c r="C68" s="37" t="s">
        <v>281</v>
      </c>
      <c r="D68" s="134">
        <v>505</v>
      </c>
      <c r="E68" s="130"/>
      <c r="F68" s="130"/>
    </row>
    <row r="69" spans="1:6">
      <c r="A69" s="63">
        <v>4</v>
      </c>
      <c r="B69" s="13" t="s">
        <v>335</v>
      </c>
      <c r="C69" s="13" t="s">
        <v>281</v>
      </c>
      <c r="D69" s="120">
        <v>296</v>
      </c>
      <c r="E69" s="132"/>
      <c r="F69" s="132"/>
    </row>
    <row r="70" spans="1:6">
      <c r="A70" s="63" t="s">
        <v>189</v>
      </c>
      <c r="B70" s="13" t="s">
        <v>336</v>
      </c>
      <c r="C70" s="13" t="s">
        <v>281</v>
      </c>
      <c r="D70" s="120">
        <v>8</v>
      </c>
      <c r="E70" s="65"/>
      <c r="F70" s="65"/>
    </row>
    <row r="71" spans="1:6">
      <c r="A71" s="63" t="s">
        <v>191</v>
      </c>
      <c r="B71" s="13" t="s">
        <v>337</v>
      </c>
      <c r="C71" s="13" t="s">
        <v>281</v>
      </c>
      <c r="D71" s="120">
        <v>62</v>
      </c>
      <c r="E71" s="65"/>
      <c r="F71" s="65"/>
    </row>
    <row r="72" spans="1:6">
      <c r="A72" s="135" t="s">
        <v>338</v>
      </c>
      <c r="B72" s="68" t="s">
        <v>339</v>
      </c>
      <c r="C72" s="37" t="s">
        <v>164</v>
      </c>
      <c r="D72" s="128">
        <v>0</v>
      </c>
      <c r="E72" s="130"/>
      <c r="F72" s="130"/>
    </row>
    <row r="73" spans="1:6">
      <c r="A73" s="135" t="s">
        <v>340</v>
      </c>
      <c r="B73" s="68" t="s">
        <v>341</v>
      </c>
      <c r="C73" s="37" t="s">
        <v>164</v>
      </c>
      <c r="D73" s="128">
        <v>0</v>
      </c>
      <c r="E73" s="75"/>
      <c r="F73" s="75"/>
    </row>
    <row r="74" spans="1:6">
      <c r="A74" s="63">
        <v>6</v>
      </c>
      <c r="B74" s="13" t="s">
        <v>342</v>
      </c>
      <c r="C74" s="13" t="s">
        <v>281</v>
      </c>
      <c r="D74" s="136">
        <f>SUM(D75,D76,D77)</f>
        <v>5919</v>
      </c>
      <c r="E74" s="125"/>
      <c r="F74" s="125"/>
    </row>
    <row r="75" spans="1:6">
      <c r="A75" s="82" t="s">
        <v>199</v>
      </c>
      <c r="B75" s="68" t="s">
        <v>343</v>
      </c>
      <c r="C75" s="37" t="s">
        <v>281</v>
      </c>
      <c r="D75" s="134">
        <v>5201</v>
      </c>
      <c r="E75" s="130"/>
      <c r="F75" s="130"/>
    </row>
    <row r="76" spans="1:6">
      <c r="A76" s="82" t="s">
        <v>201</v>
      </c>
      <c r="B76" s="68" t="s">
        <v>344</v>
      </c>
      <c r="C76" s="37" t="s">
        <v>281</v>
      </c>
      <c r="D76" s="134">
        <v>99</v>
      </c>
      <c r="E76" s="130"/>
      <c r="F76" s="130"/>
    </row>
    <row r="77" spans="1:6">
      <c r="A77" s="82" t="s">
        <v>203</v>
      </c>
      <c r="B77" s="68" t="s">
        <v>345</v>
      </c>
      <c r="C77" s="37" t="s">
        <v>281</v>
      </c>
      <c r="D77" s="134">
        <v>619</v>
      </c>
      <c r="E77" s="130"/>
      <c r="F77" s="130"/>
    </row>
    <row r="78" spans="1:6">
      <c r="A78" s="63">
        <v>7</v>
      </c>
      <c r="B78" s="13" t="s">
        <v>346</v>
      </c>
      <c r="C78" s="13" t="s">
        <v>281</v>
      </c>
      <c r="D78" s="120">
        <v>4693</v>
      </c>
      <c r="E78" s="65"/>
      <c r="F78" s="65"/>
    </row>
    <row r="79" spans="1:6" ht="15.75" thickBot="1">
      <c r="A79" s="107">
        <v>8</v>
      </c>
      <c r="B79" s="108" t="s">
        <v>347</v>
      </c>
      <c r="C79" s="108" t="s">
        <v>281</v>
      </c>
      <c r="D79" s="124">
        <v>216</v>
      </c>
      <c r="E79" s="125"/>
      <c r="F79" s="125"/>
    </row>
    <row r="80" spans="1:6" ht="15.75" thickBot="1">
      <c r="A80" s="997" t="s">
        <v>348</v>
      </c>
      <c r="B80" s="998"/>
      <c r="C80" s="998"/>
      <c r="D80" s="999"/>
      <c r="E80" s="137"/>
      <c r="F80" s="137"/>
    </row>
    <row r="81" spans="1:6">
      <c r="A81" s="88" t="s">
        <v>349</v>
      </c>
      <c r="B81" s="90" t="s">
        <v>350</v>
      </c>
      <c r="C81" s="131" t="s">
        <v>164</v>
      </c>
      <c r="D81" s="105">
        <v>1130.3</v>
      </c>
      <c r="E81" s="137"/>
      <c r="F81" s="137"/>
    </row>
    <row r="82" spans="1:6">
      <c r="A82" s="135" t="s">
        <v>287</v>
      </c>
      <c r="B82" s="68" t="s">
        <v>351</v>
      </c>
      <c r="C82" s="138" t="s">
        <v>164</v>
      </c>
      <c r="D82" s="69">
        <v>1127</v>
      </c>
      <c r="E82" s="137"/>
      <c r="F82" s="137"/>
    </row>
    <row r="83" spans="1:6">
      <c r="A83" s="135" t="s">
        <v>297</v>
      </c>
      <c r="B83" s="68" t="s">
        <v>204</v>
      </c>
      <c r="C83" s="138" t="s">
        <v>164</v>
      </c>
      <c r="D83" s="69">
        <v>3.3</v>
      </c>
      <c r="E83" s="137"/>
      <c r="F83" s="137"/>
    </row>
    <row r="84" spans="1:6">
      <c r="A84" s="135" t="s">
        <v>299</v>
      </c>
      <c r="B84" s="68" t="s">
        <v>352</v>
      </c>
      <c r="C84" s="138" t="s">
        <v>164</v>
      </c>
      <c r="D84" s="69">
        <v>0</v>
      </c>
      <c r="E84" s="137"/>
      <c r="F84" s="137"/>
    </row>
    <row r="85" spans="1:6">
      <c r="A85" s="63" t="s">
        <v>353</v>
      </c>
      <c r="B85" s="13" t="s">
        <v>354</v>
      </c>
      <c r="C85" s="13" t="s">
        <v>281</v>
      </c>
      <c r="D85" s="120">
        <v>22</v>
      </c>
      <c r="E85" s="92"/>
      <c r="F85" s="92"/>
    </row>
    <row r="86" spans="1:6">
      <c r="A86" s="63" t="s">
        <v>302</v>
      </c>
      <c r="B86" s="13" t="s">
        <v>355</v>
      </c>
      <c r="C86" s="139" t="s">
        <v>164</v>
      </c>
      <c r="D86" s="61">
        <v>1130.3</v>
      </c>
      <c r="E86" s="92"/>
      <c r="F86" s="92"/>
    </row>
    <row r="87" spans="1:6">
      <c r="A87" s="63" t="s">
        <v>356</v>
      </c>
      <c r="B87" s="13" t="s">
        <v>357</v>
      </c>
      <c r="C87" s="13" t="s">
        <v>281</v>
      </c>
      <c r="D87" s="120">
        <v>68</v>
      </c>
      <c r="E87" s="92"/>
      <c r="F87" s="92"/>
    </row>
    <row r="88" spans="1:6">
      <c r="A88" s="63" t="s">
        <v>358</v>
      </c>
      <c r="B88" s="13" t="s">
        <v>359</v>
      </c>
      <c r="C88" s="13" t="s">
        <v>281</v>
      </c>
      <c r="D88" s="120">
        <v>94</v>
      </c>
      <c r="E88" s="92"/>
      <c r="F88" s="92"/>
    </row>
    <row r="89" spans="1:6">
      <c r="A89" s="63" t="s">
        <v>360</v>
      </c>
      <c r="B89" s="13" t="s">
        <v>361</v>
      </c>
      <c r="C89" s="13" t="s">
        <v>284</v>
      </c>
      <c r="D89" s="120">
        <v>15.6</v>
      </c>
      <c r="E89" s="140"/>
      <c r="F89" s="140"/>
    </row>
    <row r="90" spans="1:6">
      <c r="A90" s="63" t="s">
        <v>362</v>
      </c>
      <c r="B90" s="13" t="s">
        <v>363</v>
      </c>
      <c r="C90" s="13" t="s">
        <v>323</v>
      </c>
      <c r="D90" s="120">
        <v>226.2</v>
      </c>
      <c r="E90" s="92"/>
      <c r="F90" s="92"/>
    </row>
    <row r="91" spans="1:6">
      <c r="A91" s="82" t="s">
        <v>364</v>
      </c>
      <c r="B91" s="68" t="s">
        <v>365</v>
      </c>
      <c r="C91" s="37" t="s">
        <v>323</v>
      </c>
      <c r="D91" s="141">
        <v>0.2</v>
      </c>
      <c r="E91" s="142"/>
      <c r="F91" s="142"/>
    </row>
    <row r="92" spans="1:6">
      <c r="A92" s="63" t="s">
        <v>366</v>
      </c>
      <c r="B92" s="13" t="s">
        <v>367</v>
      </c>
      <c r="C92" s="13" t="s">
        <v>281</v>
      </c>
      <c r="D92" s="120">
        <v>5339</v>
      </c>
      <c r="E92" s="92"/>
      <c r="F92" s="92"/>
    </row>
    <row r="93" spans="1:6">
      <c r="A93" s="63" t="s">
        <v>171</v>
      </c>
      <c r="B93" s="13" t="s">
        <v>368</v>
      </c>
      <c r="C93" s="13" t="s">
        <v>281</v>
      </c>
      <c r="D93" s="120">
        <v>5500</v>
      </c>
      <c r="E93" s="92"/>
      <c r="F93" s="92"/>
    </row>
    <row r="94" spans="1:6">
      <c r="A94" s="82" t="s">
        <v>173</v>
      </c>
      <c r="B94" s="68" t="s">
        <v>330</v>
      </c>
      <c r="C94" s="37" t="s">
        <v>281</v>
      </c>
      <c r="D94" s="141">
        <v>1976</v>
      </c>
      <c r="E94" s="92"/>
      <c r="F94" s="92"/>
    </row>
    <row r="95" spans="1:6">
      <c r="A95" s="82" t="s">
        <v>180</v>
      </c>
      <c r="B95" s="68" t="s">
        <v>369</v>
      </c>
      <c r="C95" s="37" t="s">
        <v>281</v>
      </c>
      <c r="D95" s="141">
        <v>3249</v>
      </c>
      <c r="E95" s="142"/>
      <c r="F95" s="142"/>
    </row>
    <row r="96" spans="1:6">
      <c r="A96" s="82" t="s">
        <v>184</v>
      </c>
      <c r="B96" s="68" t="s">
        <v>370</v>
      </c>
      <c r="C96" s="37" t="s">
        <v>281</v>
      </c>
      <c r="D96" s="141">
        <v>275</v>
      </c>
      <c r="E96" s="142"/>
      <c r="F96" s="142"/>
    </row>
    <row r="97" spans="1:6" ht="15.75" thickBot="1">
      <c r="A97" s="107" t="s">
        <v>186</v>
      </c>
      <c r="B97" s="108" t="s">
        <v>371</v>
      </c>
      <c r="C97" s="108" t="s">
        <v>281</v>
      </c>
      <c r="D97" s="124">
        <v>185</v>
      </c>
      <c r="E97" s="92"/>
      <c r="F97" s="92"/>
    </row>
    <row r="98" spans="1:6" ht="15.75" thickBot="1">
      <c r="A98" s="997" t="s">
        <v>372</v>
      </c>
      <c r="B98" s="998"/>
      <c r="C98" s="998"/>
      <c r="D98" s="999"/>
      <c r="E98" s="92"/>
      <c r="F98" s="92"/>
    </row>
    <row r="99" spans="1:6">
      <c r="A99" s="63" t="s">
        <v>349</v>
      </c>
      <c r="B99" s="13" t="s">
        <v>373</v>
      </c>
      <c r="C99" s="13" t="s">
        <v>281</v>
      </c>
      <c r="D99" s="120">
        <v>1</v>
      </c>
      <c r="E99" s="92"/>
      <c r="F99" s="92"/>
    </row>
    <row r="100" spans="1:6">
      <c r="A100" s="63" t="s">
        <v>287</v>
      </c>
      <c r="B100" s="13" t="s">
        <v>374</v>
      </c>
      <c r="C100" s="13" t="s">
        <v>281</v>
      </c>
      <c r="D100" s="120">
        <v>0</v>
      </c>
      <c r="E100" s="92"/>
      <c r="F100" s="92"/>
    </row>
    <row r="101" spans="1:6">
      <c r="A101" s="63" t="s">
        <v>297</v>
      </c>
      <c r="B101" s="13" t="s">
        <v>375</v>
      </c>
      <c r="C101" s="13" t="s">
        <v>281</v>
      </c>
      <c r="D101" s="120">
        <v>0</v>
      </c>
      <c r="E101" s="92"/>
      <c r="F101" s="92"/>
    </row>
    <row r="102" spans="1:6">
      <c r="A102" s="63" t="s">
        <v>299</v>
      </c>
      <c r="B102" s="13" t="s">
        <v>376</v>
      </c>
      <c r="C102" s="13" t="s">
        <v>284</v>
      </c>
      <c r="D102" s="120">
        <v>0</v>
      </c>
      <c r="E102" s="92"/>
      <c r="F102" s="92"/>
    </row>
    <row r="103" spans="1:6">
      <c r="A103" s="63" t="s">
        <v>17</v>
      </c>
      <c r="B103" s="13" t="s">
        <v>377</v>
      </c>
      <c r="C103" s="13" t="s">
        <v>323</v>
      </c>
      <c r="D103" s="120">
        <v>11.1</v>
      </c>
      <c r="E103" s="92"/>
      <c r="F103" s="92"/>
    </row>
    <row r="104" spans="1:6">
      <c r="A104" s="82" t="s">
        <v>378</v>
      </c>
      <c r="B104" s="68" t="s">
        <v>365</v>
      </c>
      <c r="C104" s="37" t="s">
        <v>323</v>
      </c>
      <c r="D104" s="141">
        <v>0</v>
      </c>
      <c r="E104" s="92"/>
      <c r="F104" s="92"/>
    </row>
    <row r="105" spans="1:6">
      <c r="A105" s="63" t="s">
        <v>353</v>
      </c>
      <c r="B105" s="13" t="s">
        <v>379</v>
      </c>
      <c r="C105" s="13" t="s">
        <v>281</v>
      </c>
      <c r="D105" s="120">
        <v>2</v>
      </c>
      <c r="E105" s="92"/>
      <c r="F105" s="92"/>
    </row>
    <row r="106" spans="1:6">
      <c r="A106" s="63" t="s">
        <v>366</v>
      </c>
      <c r="B106" s="13" t="s">
        <v>380</v>
      </c>
      <c r="C106" s="13" t="s">
        <v>281</v>
      </c>
      <c r="D106" s="120">
        <v>29</v>
      </c>
      <c r="E106" s="92"/>
      <c r="F106" s="92"/>
    </row>
    <row r="107" spans="1:6" ht="15.75" thickBot="1">
      <c r="A107" s="107" t="s">
        <v>171</v>
      </c>
      <c r="B107" s="108" t="s">
        <v>381</v>
      </c>
      <c r="C107" s="108" t="s">
        <v>281</v>
      </c>
      <c r="D107" s="124">
        <v>6</v>
      </c>
      <c r="E107" s="92"/>
      <c r="F107" s="92"/>
    </row>
    <row r="108" spans="1:6" ht="15.75" thickBot="1">
      <c r="A108" s="997" t="s">
        <v>382</v>
      </c>
      <c r="B108" s="998"/>
      <c r="C108" s="998"/>
      <c r="D108" s="999"/>
      <c r="E108" s="137"/>
      <c r="F108" s="137"/>
    </row>
    <row r="109" spans="1:6">
      <c r="A109" s="143">
        <v>1</v>
      </c>
      <c r="B109" s="117" t="s">
        <v>383</v>
      </c>
      <c r="C109" s="131" t="s">
        <v>164</v>
      </c>
      <c r="D109" s="105">
        <v>1130.3</v>
      </c>
      <c r="E109" s="137"/>
      <c r="F109" s="137"/>
    </row>
    <row r="110" spans="1:6">
      <c r="A110" s="144">
        <v>2</v>
      </c>
      <c r="B110" s="145" t="s">
        <v>384</v>
      </c>
      <c r="C110" s="10" t="s">
        <v>281</v>
      </c>
      <c r="D110" s="146">
        <v>1</v>
      </c>
      <c r="E110" s="93"/>
      <c r="F110" s="93"/>
    </row>
    <row r="111" spans="1:6">
      <c r="A111" s="63" t="s">
        <v>302</v>
      </c>
      <c r="B111" s="66" t="s">
        <v>385</v>
      </c>
      <c r="C111" s="13" t="s">
        <v>386</v>
      </c>
      <c r="D111" s="147">
        <v>0</v>
      </c>
      <c r="E111" s="93"/>
      <c r="F111" s="93"/>
    </row>
    <row r="112" spans="1:6">
      <c r="A112" s="63" t="s">
        <v>304</v>
      </c>
      <c r="B112" s="13" t="s">
        <v>387</v>
      </c>
      <c r="C112" s="148" t="s">
        <v>164</v>
      </c>
      <c r="D112" s="61">
        <v>2.4</v>
      </c>
      <c r="E112" s="92"/>
      <c r="F112" s="92"/>
    </row>
    <row r="113" spans="1:6">
      <c r="A113" s="63" t="s">
        <v>356</v>
      </c>
      <c r="B113" s="66" t="s">
        <v>388</v>
      </c>
      <c r="C113" s="13" t="s">
        <v>281</v>
      </c>
      <c r="D113" s="147">
        <v>2</v>
      </c>
      <c r="E113" s="93"/>
      <c r="F113" s="93"/>
    </row>
    <row r="114" spans="1:6">
      <c r="A114" s="63" t="s">
        <v>389</v>
      </c>
      <c r="B114" s="13" t="s">
        <v>390</v>
      </c>
      <c r="C114" s="148" t="s">
        <v>164</v>
      </c>
      <c r="D114" s="61">
        <v>19.600000000000001</v>
      </c>
      <c r="E114" s="92"/>
      <c r="F114" s="92"/>
    </row>
    <row r="115" spans="1:6">
      <c r="A115" s="63" t="s">
        <v>358</v>
      </c>
      <c r="B115" s="66" t="s">
        <v>391</v>
      </c>
      <c r="C115" s="13" t="s">
        <v>281</v>
      </c>
      <c r="D115" s="147">
        <v>15</v>
      </c>
      <c r="E115" s="93"/>
      <c r="F115" s="93"/>
    </row>
    <row r="116" spans="1:6">
      <c r="A116" s="63" t="s">
        <v>392</v>
      </c>
      <c r="B116" s="13" t="s">
        <v>393</v>
      </c>
      <c r="C116" s="148" t="s">
        <v>164</v>
      </c>
      <c r="D116" s="61">
        <v>101</v>
      </c>
      <c r="E116" s="92"/>
      <c r="F116" s="92"/>
    </row>
    <row r="117" spans="1:6">
      <c r="A117" s="63" t="s">
        <v>360</v>
      </c>
      <c r="B117" s="66" t="s">
        <v>394</v>
      </c>
      <c r="C117" s="13" t="s">
        <v>281</v>
      </c>
      <c r="D117" s="147">
        <v>2</v>
      </c>
      <c r="E117" s="93"/>
      <c r="F117" s="93"/>
    </row>
    <row r="118" spans="1:6">
      <c r="A118" s="63" t="s">
        <v>395</v>
      </c>
      <c r="B118" s="13" t="s">
        <v>396</v>
      </c>
      <c r="C118" s="148" t="s">
        <v>164</v>
      </c>
      <c r="D118" s="61">
        <v>1007.3</v>
      </c>
      <c r="E118" s="149"/>
      <c r="F118" s="93"/>
    </row>
    <row r="119" spans="1:6">
      <c r="A119" s="63" t="s">
        <v>167</v>
      </c>
      <c r="B119" s="13" t="s">
        <v>397</v>
      </c>
      <c r="C119" s="13" t="s">
        <v>281</v>
      </c>
      <c r="D119" s="120">
        <v>25</v>
      </c>
      <c r="E119" s="127"/>
      <c r="F119" s="127"/>
    </row>
    <row r="120" spans="1:6">
      <c r="A120" s="63" t="s">
        <v>331</v>
      </c>
      <c r="B120" s="13" t="s">
        <v>398</v>
      </c>
      <c r="C120" s="13" t="s">
        <v>281</v>
      </c>
      <c r="D120" s="120">
        <v>13</v>
      </c>
      <c r="E120" s="142"/>
      <c r="F120" s="142"/>
    </row>
    <row r="121" spans="1:6">
      <c r="A121" s="150" t="s">
        <v>333</v>
      </c>
      <c r="B121" s="151" t="s">
        <v>399</v>
      </c>
      <c r="C121" s="151" t="s">
        <v>281</v>
      </c>
      <c r="D121" s="152">
        <v>2</v>
      </c>
      <c r="E121" s="142"/>
      <c r="F121" s="142"/>
    </row>
    <row r="122" spans="1:6">
      <c r="A122" s="153">
        <v>4</v>
      </c>
      <c r="B122" s="996" t="s">
        <v>400</v>
      </c>
      <c r="C122" s="996"/>
      <c r="D122" s="154"/>
      <c r="E122" s="155"/>
      <c r="F122" s="155"/>
    </row>
    <row r="123" spans="1:6">
      <c r="A123" s="144" t="s">
        <v>173</v>
      </c>
      <c r="B123" s="145" t="s">
        <v>401</v>
      </c>
      <c r="C123" s="10" t="s">
        <v>257</v>
      </c>
      <c r="D123" s="156">
        <v>1096</v>
      </c>
      <c r="E123" s="93"/>
      <c r="F123" s="93"/>
    </row>
    <row r="124" spans="1:6">
      <c r="A124" s="63" t="s">
        <v>180</v>
      </c>
      <c r="B124" s="66" t="s">
        <v>402</v>
      </c>
      <c r="C124" s="13" t="s">
        <v>257</v>
      </c>
      <c r="D124" s="157">
        <v>0</v>
      </c>
      <c r="E124" s="93"/>
      <c r="F124" s="93"/>
    </row>
    <row r="125" spans="1:6">
      <c r="A125" s="63" t="s">
        <v>184</v>
      </c>
      <c r="B125" s="66" t="s">
        <v>403</v>
      </c>
      <c r="C125" s="13" t="s">
        <v>257</v>
      </c>
      <c r="D125" s="157">
        <v>0</v>
      </c>
      <c r="E125" s="93"/>
      <c r="F125" s="93"/>
    </row>
    <row r="126" spans="1:6">
      <c r="A126" s="63" t="s">
        <v>404</v>
      </c>
      <c r="B126" s="66" t="s">
        <v>405</v>
      </c>
      <c r="C126" s="13" t="s">
        <v>257</v>
      </c>
      <c r="D126" s="157">
        <v>89.2</v>
      </c>
      <c r="E126" s="93"/>
      <c r="F126" s="93"/>
    </row>
    <row r="127" spans="1:6">
      <c r="A127" s="150" t="s">
        <v>406</v>
      </c>
      <c r="B127" s="158" t="s">
        <v>407</v>
      </c>
      <c r="C127" s="151" t="s">
        <v>257</v>
      </c>
      <c r="D127" s="159">
        <v>17.3</v>
      </c>
      <c r="E127" s="93"/>
      <c r="F127" s="93"/>
    </row>
    <row r="128" spans="1:6">
      <c r="A128" s="153">
        <v>5</v>
      </c>
      <c r="B128" s="996" t="s">
        <v>408</v>
      </c>
      <c r="C128" s="996"/>
      <c r="D128" s="160"/>
      <c r="E128" s="155"/>
      <c r="F128" s="155"/>
    </row>
    <row r="129" spans="1:6">
      <c r="A129" s="144" t="s">
        <v>189</v>
      </c>
      <c r="B129" s="145" t="s">
        <v>409</v>
      </c>
      <c r="C129" s="10" t="s">
        <v>257</v>
      </c>
      <c r="D129" s="156">
        <v>3.8</v>
      </c>
      <c r="E129" s="93"/>
      <c r="F129" s="93"/>
    </row>
    <row r="130" spans="1:6">
      <c r="A130" s="63" t="s">
        <v>191</v>
      </c>
      <c r="B130" s="66" t="s">
        <v>402</v>
      </c>
      <c r="C130" s="13" t="s">
        <v>257</v>
      </c>
      <c r="D130" s="157">
        <v>0</v>
      </c>
      <c r="E130" s="93"/>
      <c r="F130" s="93"/>
    </row>
    <row r="131" spans="1:6">
      <c r="A131" s="63" t="s">
        <v>338</v>
      </c>
      <c r="B131" s="66" t="s">
        <v>403</v>
      </c>
      <c r="C131" s="13" t="s">
        <v>257</v>
      </c>
      <c r="D131" s="157">
        <v>0</v>
      </c>
      <c r="E131" s="93"/>
      <c r="F131" s="93"/>
    </row>
    <row r="132" spans="1:6">
      <c r="A132" s="63" t="s">
        <v>340</v>
      </c>
      <c r="B132" s="66" t="s">
        <v>405</v>
      </c>
      <c r="C132" s="13" t="s">
        <v>257</v>
      </c>
      <c r="D132" s="157">
        <v>8.1</v>
      </c>
      <c r="E132" s="93"/>
      <c r="F132" s="93"/>
    </row>
    <row r="133" spans="1:6">
      <c r="A133" s="63" t="s">
        <v>410</v>
      </c>
      <c r="B133" s="66" t="s">
        <v>407</v>
      </c>
      <c r="C133" s="13" t="s">
        <v>257</v>
      </c>
      <c r="D133" s="157">
        <v>1.1000000000000001</v>
      </c>
      <c r="E133" s="93"/>
      <c r="F133" s="93"/>
    </row>
    <row r="134" spans="1:6">
      <c r="A134" s="161">
        <v>6</v>
      </c>
      <c r="B134" s="996" t="s">
        <v>411</v>
      </c>
      <c r="C134" s="996"/>
      <c r="D134" s="162"/>
      <c r="E134" s="92"/>
      <c r="F134" s="92"/>
    </row>
    <row r="135" spans="1:6">
      <c r="A135" s="63" t="s">
        <v>199</v>
      </c>
      <c r="B135" s="66" t="s">
        <v>412</v>
      </c>
      <c r="C135" s="13" t="s">
        <v>413</v>
      </c>
      <c r="D135" s="157">
        <v>0</v>
      </c>
      <c r="E135" s="92"/>
      <c r="F135" s="92"/>
    </row>
    <row r="136" spans="1:6">
      <c r="A136" s="63" t="s">
        <v>201</v>
      </c>
      <c r="B136" s="66" t="s">
        <v>414</v>
      </c>
      <c r="C136" s="13" t="s">
        <v>413</v>
      </c>
      <c r="D136" s="157">
        <v>0</v>
      </c>
      <c r="E136" s="92"/>
      <c r="F136" s="92"/>
    </row>
    <row r="137" spans="1:6">
      <c r="A137" s="63" t="s">
        <v>203</v>
      </c>
      <c r="B137" s="66" t="s">
        <v>415</v>
      </c>
      <c r="C137" s="13" t="s">
        <v>413</v>
      </c>
      <c r="D137" s="157">
        <v>0</v>
      </c>
      <c r="E137" s="92"/>
      <c r="F137" s="92"/>
    </row>
    <row r="138" spans="1:6" ht="15.75" thickBot="1">
      <c r="A138" s="107" t="s">
        <v>259</v>
      </c>
      <c r="B138" s="122" t="s">
        <v>416</v>
      </c>
      <c r="C138" s="108" t="s">
        <v>413</v>
      </c>
      <c r="D138" s="163">
        <v>0</v>
      </c>
      <c r="E138" s="92"/>
      <c r="F138" s="92"/>
    </row>
    <row r="139" spans="1:6" ht="15.75" thickBot="1">
      <c r="A139" s="997" t="s">
        <v>417</v>
      </c>
      <c r="B139" s="998"/>
      <c r="C139" s="998"/>
      <c r="D139" s="999"/>
      <c r="E139" s="92"/>
      <c r="F139" s="92"/>
    </row>
    <row r="140" spans="1:6">
      <c r="A140" s="143" t="s">
        <v>349</v>
      </c>
      <c r="B140" s="117" t="s">
        <v>418</v>
      </c>
      <c r="C140" s="131" t="s">
        <v>164</v>
      </c>
      <c r="D140" s="105">
        <v>124.3</v>
      </c>
      <c r="E140" s="92"/>
      <c r="F140" s="92"/>
    </row>
    <row r="141" spans="1:6">
      <c r="A141" s="63" t="s">
        <v>353</v>
      </c>
      <c r="B141" s="13" t="s">
        <v>419</v>
      </c>
      <c r="C141" s="13" t="s">
        <v>281</v>
      </c>
      <c r="D141" s="147">
        <v>0</v>
      </c>
      <c r="E141" s="92"/>
      <c r="F141" s="92"/>
    </row>
    <row r="142" spans="1:6">
      <c r="A142" s="150" t="s">
        <v>302</v>
      </c>
      <c r="B142" s="151" t="s">
        <v>420</v>
      </c>
      <c r="C142" s="151" t="s">
        <v>281</v>
      </c>
      <c r="D142" s="152">
        <v>0</v>
      </c>
      <c r="E142" s="92"/>
      <c r="F142" s="92"/>
    </row>
    <row r="143" spans="1:6">
      <c r="A143" s="153" t="s">
        <v>366</v>
      </c>
      <c r="B143" s="996" t="s">
        <v>421</v>
      </c>
      <c r="C143" s="996"/>
      <c r="D143" s="154"/>
      <c r="E143" s="92"/>
      <c r="F143" s="92"/>
    </row>
    <row r="144" spans="1:6">
      <c r="A144" s="144" t="s">
        <v>167</v>
      </c>
      <c r="B144" s="145" t="s">
        <v>401</v>
      </c>
      <c r="C144" s="10" t="s">
        <v>257</v>
      </c>
      <c r="D144" s="156">
        <v>0</v>
      </c>
      <c r="E144" s="92"/>
      <c r="F144" s="92"/>
    </row>
    <row r="145" spans="1:6">
      <c r="A145" s="63" t="s">
        <v>331</v>
      </c>
      <c r="B145" s="66" t="s">
        <v>402</v>
      </c>
      <c r="C145" s="13" t="s">
        <v>257</v>
      </c>
      <c r="D145" s="157">
        <v>0</v>
      </c>
      <c r="E145" s="92"/>
      <c r="F145" s="92"/>
    </row>
    <row r="146" spans="1:6">
      <c r="A146" s="63" t="s">
        <v>333</v>
      </c>
      <c r="B146" s="66" t="s">
        <v>422</v>
      </c>
      <c r="C146" s="13" t="s">
        <v>257</v>
      </c>
      <c r="D146" s="157">
        <v>0</v>
      </c>
      <c r="E146" s="92"/>
      <c r="F146" s="92"/>
    </row>
    <row r="147" spans="1:6">
      <c r="A147" s="153" t="s">
        <v>171</v>
      </c>
      <c r="B147" s="996" t="s">
        <v>423</v>
      </c>
      <c r="C147" s="996"/>
      <c r="D147" s="160"/>
      <c r="E147" s="92"/>
      <c r="F147" s="92"/>
    </row>
    <row r="148" spans="1:6">
      <c r="A148" s="144" t="s">
        <v>173</v>
      </c>
      <c r="B148" s="145" t="s">
        <v>409</v>
      </c>
      <c r="C148" s="10" t="s">
        <v>257</v>
      </c>
      <c r="D148" s="156">
        <v>3.9</v>
      </c>
      <c r="E148" s="92"/>
      <c r="F148" s="92"/>
    </row>
    <row r="149" spans="1:6">
      <c r="A149" s="63" t="s">
        <v>180</v>
      </c>
      <c r="B149" s="66" t="s">
        <v>402</v>
      </c>
      <c r="C149" s="13" t="s">
        <v>257</v>
      </c>
      <c r="D149" s="157">
        <v>11.8</v>
      </c>
      <c r="E149" s="92"/>
      <c r="F149" s="92"/>
    </row>
    <row r="150" spans="1:6" ht="15.75" thickBot="1">
      <c r="A150" s="107" t="s">
        <v>184</v>
      </c>
      <c r="B150" s="122" t="s">
        <v>422</v>
      </c>
      <c r="C150" s="108" t="s">
        <v>257</v>
      </c>
      <c r="D150" s="163">
        <v>0.5</v>
      </c>
      <c r="E150" s="92"/>
      <c r="F150" s="92"/>
    </row>
    <row r="151" spans="1:6" ht="15.75" thickBot="1">
      <c r="A151" s="997" t="s">
        <v>424</v>
      </c>
      <c r="B151" s="998"/>
      <c r="C151" s="998"/>
      <c r="D151" s="999"/>
      <c r="E151" s="164"/>
      <c r="F151" s="164"/>
    </row>
    <row r="152" spans="1:6">
      <c r="A152" s="165">
        <v>1</v>
      </c>
      <c r="B152" s="166" t="s">
        <v>425</v>
      </c>
      <c r="C152" s="90" t="s">
        <v>164</v>
      </c>
      <c r="D152" s="105">
        <v>107.71</v>
      </c>
      <c r="E152" s="164"/>
      <c r="F152" s="164"/>
    </row>
    <row r="153" spans="1:6">
      <c r="A153" s="144" t="s">
        <v>287</v>
      </c>
      <c r="B153" s="167" t="s">
        <v>426</v>
      </c>
      <c r="C153" s="138" t="s">
        <v>188</v>
      </c>
      <c r="D153" s="168">
        <v>99</v>
      </c>
      <c r="E153" s="164"/>
      <c r="F153" s="164"/>
    </row>
    <row r="154" spans="1:6">
      <c r="A154" s="63" t="s">
        <v>297</v>
      </c>
      <c r="B154" s="169" t="s">
        <v>427</v>
      </c>
      <c r="C154" s="170" t="s">
        <v>428</v>
      </c>
      <c r="D154" s="61">
        <v>0.6</v>
      </c>
      <c r="E154" s="164"/>
      <c r="F154" s="164"/>
    </row>
    <row r="155" spans="1:6">
      <c r="A155" s="144" t="s">
        <v>299</v>
      </c>
      <c r="B155" s="31" t="s">
        <v>429</v>
      </c>
      <c r="C155" s="13" t="s">
        <v>281</v>
      </c>
      <c r="D155" s="120">
        <v>2</v>
      </c>
      <c r="E155" s="164"/>
      <c r="F155" s="164"/>
    </row>
    <row r="156" spans="1:6">
      <c r="A156" s="171">
        <v>2</v>
      </c>
      <c r="B156" s="996" t="s">
        <v>430</v>
      </c>
      <c r="C156" s="996"/>
      <c r="D156" s="172"/>
      <c r="E156" s="164"/>
      <c r="F156" s="164"/>
    </row>
    <row r="157" spans="1:6">
      <c r="A157" s="144" t="s">
        <v>302</v>
      </c>
      <c r="B157" s="173" t="s">
        <v>431</v>
      </c>
      <c r="C157" s="10" t="s">
        <v>164</v>
      </c>
      <c r="D157" s="61">
        <v>107.71</v>
      </c>
      <c r="E157" s="155"/>
      <c r="F157" s="155"/>
    </row>
    <row r="158" spans="1:6">
      <c r="A158" s="63" t="s">
        <v>356</v>
      </c>
      <c r="B158" s="167" t="s">
        <v>432</v>
      </c>
      <c r="C158" s="138" t="s">
        <v>188</v>
      </c>
      <c r="D158" s="168">
        <v>11.92</v>
      </c>
      <c r="E158" s="142"/>
      <c r="F158" s="142"/>
    </row>
    <row r="159" spans="1:6">
      <c r="A159" s="144" t="s">
        <v>358</v>
      </c>
      <c r="B159" s="169" t="s">
        <v>433</v>
      </c>
      <c r="C159" s="170" t="s">
        <v>428</v>
      </c>
      <c r="D159" s="61">
        <v>0.6</v>
      </c>
      <c r="E159" s="92"/>
      <c r="F159" s="92"/>
    </row>
    <row r="160" spans="1:6">
      <c r="A160" s="63" t="s">
        <v>360</v>
      </c>
      <c r="B160" s="31" t="s">
        <v>434</v>
      </c>
      <c r="C160" s="13" t="s">
        <v>281</v>
      </c>
      <c r="D160" s="120">
        <v>2</v>
      </c>
      <c r="E160" s="92"/>
      <c r="F160" s="92"/>
    </row>
    <row r="161" spans="1:6">
      <c r="A161" s="161">
        <v>3</v>
      </c>
      <c r="B161" s="996" t="s">
        <v>435</v>
      </c>
      <c r="C161" s="996"/>
      <c r="D161" s="174"/>
      <c r="E161" s="92"/>
      <c r="F161" s="92"/>
    </row>
    <row r="162" spans="1:6">
      <c r="A162" s="63" t="s">
        <v>167</v>
      </c>
      <c r="B162" s="167" t="s">
        <v>436</v>
      </c>
      <c r="C162" s="13" t="s">
        <v>164</v>
      </c>
      <c r="D162" s="61">
        <v>0</v>
      </c>
      <c r="E162" s="92"/>
      <c r="F162" s="92"/>
    </row>
    <row r="163" spans="1:6">
      <c r="A163" s="63" t="s">
        <v>331</v>
      </c>
      <c r="B163" s="167" t="s">
        <v>437</v>
      </c>
      <c r="C163" s="138" t="s">
        <v>188</v>
      </c>
      <c r="D163" s="168">
        <v>0</v>
      </c>
      <c r="E163" s="92"/>
      <c r="F163" s="92"/>
    </row>
    <row r="164" spans="1:6">
      <c r="A164" s="63" t="s">
        <v>333</v>
      </c>
      <c r="B164" s="169" t="s">
        <v>438</v>
      </c>
      <c r="C164" s="170" t="s">
        <v>428</v>
      </c>
      <c r="D164" s="61">
        <v>0</v>
      </c>
      <c r="E164" s="92"/>
      <c r="F164" s="92"/>
    </row>
    <row r="165" spans="1:6">
      <c r="A165" s="63" t="s">
        <v>439</v>
      </c>
      <c r="B165" s="31" t="s">
        <v>440</v>
      </c>
      <c r="C165" s="13" t="s">
        <v>281</v>
      </c>
      <c r="D165" s="120">
        <v>0</v>
      </c>
      <c r="E165" s="92"/>
      <c r="F165" s="92"/>
    </row>
    <row r="166" spans="1:6">
      <c r="A166" s="13">
        <v>4</v>
      </c>
      <c r="B166" s="1007" t="s">
        <v>441</v>
      </c>
      <c r="C166" s="1008"/>
      <c r="D166" s="154"/>
      <c r="E166" s="92"/>
      <c r="F166" s="92"/>
    </row>
    <row r="167" spans="1:6">
      <c r="A167" s="13" t="s">
        <v>173</v>
      </c>
      <c r="B167" s="31" t="s">
        <v>442</v>
      </c>
      <c r="C167" s="13" t="s">
        <v>164</v>
      </c>
      <c r="D167" s="61">
        <v>0</v>
      </c>
      <c r="E167" s="92"/>
      <c r="F167" s="92"/>
    </row>
    <row r="168" spans="1:6">
      <c r="A168" s="13" t="s">
        <v>180</v>
      </c>
      <c r="B168" s="31" t="s">
        <v>443</v>
      </c>
      <c r="C168" s="13" t="s">
        <v>188</v>
      </c>
      <c r="D168" s="61">
        <v>0</v>
      </c>
      <c r="E168" s="92"/>
      <c r="F168" s="92"/>
    </row>
    <row r="169" spans="1:6">
      <c r="A169" s="13" t="s">
        <v>184</v>
      </c>
      <c r="B169" s="31" t="s">
        <v>444</v>
      </c>
      <c r="C169" s="13" t="s">
        <v>445</v>
      </c>
      <c r="D169" s="61">
        <v>0</v>
      </c>
      <c r="E169" s="92"/>
      <c r="F169" s="92"/>
    </row>
    <row r="170" spans="1:6">
      <c r="A170" s="13" t="s">
        <v>404</v>
      </c>
      <c r="B170" s="31" t="s">
        <v>446</v>
      </c>
      <c r="C170" s="13" t="s">
        <v>281</v>
      </c>
      <c r="D170" s="120">
        <v>0</v>
      </c>
      <c r="E170" s="92"/>
      <c r="F170" s="92"/>
    </row>
    <row r="171" spans="1:6">
      <c r="A171" s="13">
        <v>5</v>
      </c>
      <c r="B171" s="1006" t="s">
        <v>447</v>
      </c>
      <c r="C171" s="1006"/>
      <c r="D171" s="133"/>
      <c r="E171" s="92"/>
      <c r="F171" s="92"/>
    </row>
    <row r="172" spans="1:6">
      <c r="A172" s="13" t="s">
        <v>189</v>
      </c>
      <c r="B172" s="167" t="s">
        <v>448</v>
      </c>
      <c r="C172" s="13" t="s">
        <v>164</v>
      </c>
      <c r="D172" s="61">
        <v>0</v>
      </c>
      <c r="E172" s="92"/>
      <c r="F172" s="92"/>
    </row>
    <row r="173" spans="1:6">
      <c r="A173" s="63" t="s">
        <v>191</v>
      </c>
      <c r="B173" s="167" t="s">
        <v>449</v>
      </c>
      <c r="C173" s="138" t="s">
        <v>188</v>
      </c>
      <c r="D173" s="168">
        <v>0</v>
      </c>
      <c r="E173" s="92"/>
      <c r="F173" s="92"/>
    </row>
    <row r="174" spans="1:6">
      <c r="A174" s="144" t="s">
        <v>338</v>
      </c>
      <c r="B174" s="169" t="s">
        <v>450</v>
      </c>
      <c r="C174" s="170" t="s">
        <v>428</v>
      </c>
      <c r="D174" s="61">
        <v>0</v>
      </c>
      <c r="E174" s="92"/>
      <c r="F174" s="92"/>
    </row>
    <row r="175" spans="1:6">
      <c r="A175" s="63" t="s">
        <v>340</v>
      </c>
      <c r="B175" s="31" t="s">
        <v>451</v>
      </c>
      <c r="C175" s="13" t="s">
        <v>281</v>
      </c>
      <c r="D175" s="120">
        <v>0</v>
      </c>
      <c r="E175" s="92"/>
      <c r="F175" s="92"/>
    </row>
    <row r="176" spans="1:6">
      <c r="A176" s="153">
        <v>6</v>
      </c>
      <c r="B176" s="996" t="s">
        <v>452</v>
      </c>
      <c r="C176" s="996"/>
      <c r="D176" s="174"/>
      <c r="E176" s="92"/>
      <c r="F176" s="92"/>
    </row>
    <row r="177" spans="1:6">
      <c r="A177" s="63" t="s">
        <v>199</v>
      </c>
      <c r="B177" s="175" t="s">
        <v>453</v>
      </c>
      <c r="C177" s="13" t="s">
        <v>164</v>
      </c>
      <c r="D177" s="61">
        <v>0</v>
      </c>
      <c r="E177" s="92"/>
      <c r="F177" s="92"/>
    </row>
    <row r="178" spans="1:6">
      <c r="A178" s="63" t="s">
        <v>201</v>
      </c>
      <c r="B178" s="14" t="s">
        <v>454</v>
      </c>
      <c r="C178" s="138" t="s">
        <v>188</v>
      </c>
      <c r="D178" s="168">
        <v>0</v>
      </c>
      <c r="E178" s="92"/>
      <c r="F178" s="92"/>
    </row>
    <row r="179" spans="1:6">
      <c r="A179" s="63" t="s">
        <v>203</v>
      </c>
      <c r="B179" s="14" t="s">
        <v>455</v>
      </c>
      <c r="C179" s="10" t="s">
        <v>428</v>
      </c>
      <c r="D179" s="61">
        <v>0</v>
      </c>
      <c r="E179" s="92"/>
      <c r="F179" s="92"/>
    </row>
    <row r="180" spans="1:6">
      <c r="A180" s="63" t="s">
        <v>259</v>
      </c>
      <c r="B180" s="30" t="s">
        <v>456</v>
      </c>
      <c r="C180" s="170" t="s">
        <v>428</v>
      </c>
      <c r="D180" s="61">
        <v>0</v>
      </c>
      <c r="E180" s="92"/>
      <c r="F180" s="92"/>
    </row>
    <row r="181" spans="1:6">
      <c r="A181" s="63" t="s">
        <v>457</v>
      </c>
      <c r="B181" s="31" t="s">
        <v>429</v>
      </c>
      <c r="C181" s="13" t="s">
        <v>281</v>
      </c>
      <c r="D181" s="120">
        <v>0</v>
      </c>
      <c r="E181" s="92"/>
      <c r="F181" s="92"/>
    </row>
    <row r="182" spans="1:6">
      <c r="A182" s="153">
        <v>7</v>
      </c>
      <c r="B182" s="996" t="s">
        <v>458</v>
      </c>
      <c r="C182" s="996"/>
      <c r="D182" s="160"/>
      <c r="E182" s="92"/>
      <c r="F182" s="92"/>
    </row>
    <row r="183" spans="1:6">
      <c r="A183" s="80" t="s">
        <v>262</v>
      </c>
      <c r="B183" s="175" t="s">
        <v>459</v>
      </c>
      <c r="C183" s="13" t="s">
        <v>164</v>
      </c>
      <c r="D183" s="61">
        <v>0</v>
      </c>
      <c r="E183" s="92"/>
      <c r="F183" s="92"/>
    </row>
    <row r="184" spans="1:6">
      <c r="A184" s="80" t="s">
        <v>263</v>
      </c>
      <c r="B184" s="14" t="s">
        <v>460</v>
      </c>
      <c r="C184" s="138" t="s">
        <v>188</v>
      </c>
      <c r="D184" s="168">
        <v>11.92</v>
      </c>
      <c r="E184" s="92"/>
      <c r="F184" s="92"/>
    </row>
    <row r="185" spans="1:6">
      <c r="A185" s="80" t="s">
        <v>264</v>
      </c>
      <c r="B185" s="14" t="s">
        <v>461</v>
      </c>
      <c r="C185" s="10" t="s">
        <v>428</v>
      </c>
      <c r="D185" s="61">
        <v>0.6</v>
      </c>
      <c r="E185" s="92"/>
      <c r="F185" s="92"/>
    </row>
    <row r="186" spans="1:6">
      <c r="A186" s="80" t="s">
        <v>462</v>
      </c>
      <c r="B186" s="14" t="s">
        <v>463</v>
      </c>
      <c r="C186" s="10" t="s">
        <v>428</v>
      </c>
      <c r="D186" s="61">
        <v>0</v>
      </c>
      <c r="E186" s="92"/>
      <c r="F186" s="92"/>
    </row>
    <row r="187" spans="1:6">
      <c r="A187" s="80" t="s">
        <v>464</v>
      </c>
      <c r="B187" s="14" t="s">
        <v>465</v>
      </c>
      <c r="C187" s="10" t="s">
        <v>428</v>
      </c>
      <c r="D187" s="61">
        <v>0</v>
      </c>
      <c r="E187" s="92"/>
      <c r="F187" s="92"/>
    </row>
    <row r="188" spans="1:6">
      <c r="A188" s="80" t="s">
        <v>466</v>
      </c>
      <c r="B188" s="14" t="s">
        <v>456</v>
      </c>
      <c r="C188" s="10" t="s">
        <v>428</v>
      </c>
      <c r="D188" s="61">
        <v>0</v>
      </c>
      <c r="E188" s="92"/>
      <c r="F188" s="92"/>
    </row>
    <row r="189" spans="1:6" ht="15.75" thickBot="1">
      <c r="A189" s="107" t="s">
        <v>467</v>
      </c>
      <c r="B189" s="176" t="s">
        <v>429</v>
      </c>
      <c r="C189" s="108" t="s">
        <v>281</v>
      </c>
      <c r="D189" s="124">
        <v>0</v>
      </c>
      <c r="E189" s="92"/>
      <c r="F189" s="92"/>
    </row>
    <row r="190" spans="1:6" ht="15.75" thickBot="1">
      <c r="A190" s="1003" t="s">
        <v>468</v>
      </c>
      <c r="B190" s="1004"/>
      <c r="C190" s="1004"/>
      <c r="D190" s="1005"/>
      <c r="E190" s="155"/>
      <c r="F190" s="155"/>
    </row>
    <row r="191" spans="1:6">
      <c r="A191" s="165"/>
      <c r="B191" s="177" t="s">
        <v>469</v>
      </c>
      <c r="C191" s="131" t="s">
        <v>281</v>
      </c>
      <c r="D191" s="178">
        <f>SUM(D192:D196)</f>
        <v>24</v>
      </c>
      <c r="E191" s="155"/>
      <c r="F191" s="155"/>
    </row>
    <row r="192" spans="1:6">
      <c r="A192" s="63">
        <v>1</v>
      </c>
      <c r="B192" s="66" t="s">
        <v>470</v>
      </c>
      <c r="C192" s="139" t="s">
        <v>281</v>
      </c>
      <c r="D192" s="179">
        <v>1</v>
      </c>
      <c r="E192" s="155"/>
      <c r="F192" s="155"/>
    </row>
    <row r="193" spans="1:6">
      <c r="A193" s="63">
        <v>2</v>
      </c>
      <c r="B193" s="66" t="s">
        <v>471</v>
      </c>
      <c r="C193" s="139" t="s">
        <v>281</v>
      </c>
      <c r="D193" s="179">
        <v>3</v>
      </c>
      <c r="E193" s="93"/>
      <c r="F193" s="93"/>
    </row>
    <row r="194" spans="1:6">
      <c r="A194" s="63">
        <v>3</v>
      </c>
      <c r="B194" s="66" t="s">
        <v>472</v>
      </c>
      <c r="C194" s="139" t="s">
        <v>281</v>
      </c>
      <c r="D194" s="179">
        <v>3</v>
      </c>
      <c r="E194" s="93"/>
      <c r="F194" s="93"/>
    </row>
    <row r="195" spans="1:6">
      <c r="A195" s="63">
        <v>4</v>
      </c>
      <c r="B195" s="66" t="s">
        <v>473</v>
      </c>
      <c r="C195" s="139" t="s">
        <v>281</v>
      </c>
      <c r="D195" s="179">
        <v>9</v>
      </c>
      <c r="E195" s="93"/>
      <c r="F195" s="93"/>
    </row>
    <row r="196" spans="1:6">
      <c r="A196" s="63">
        <v>5</v>
      </c>
      <c r="B196" s="66" t="s">
        <v>474</v>
      </c>
      <c r="C196" s="139" t="s">
        <v>281</v>
      </c>
      <c r="D196" s="180">
        <f>SUM(D197:D201)</f>
        <v>8</v>
      </c>
      <c r="E196" s="93"/>
      <c r="F196" s="93"/>
    </row>
    <row r="197" spans="1:6">
      <c r="A197" s="82" t="s">
        <v>189</v>
      </c>
      <c r="B197" s="68" t="s">
        <v>475</v>
      </c>
      <c r="C197" s="138" t="s">
        <v>281</v>
      </c>
      <c r="D197" s="181">
        <v>0</v>
      </c>
      <c r="E197" s="93"/>
      <c r="F197" s="93"/>
    </row>
    <row r="198" spans="1:6">
      <c r="A198" s="82" t="s">
        <v>191</v>
      </c>
      <c r="B198" s="68" t="s">
        <v>476</v>
      </c>
      <c r="C198" s="138" t="s">
        <v>281</v>
      </c>
      <c r="D198" s="181">
        <v>0</v>
      </c>
      <c r="E198" s="93"/>
      <c r="F198" s="93"/>
    </row>
    <row r="199" spans="1:6">
      <c r="A199" s="82" t="s">
        <v>338</v>
      </c>
      <c r="B199" s="68" t="s">
        <v>477</v>
      </c>
      <c r="C199" s="138" t="s">
        <v>281</v>
      </c>
      <c r="D199" s="181">
        <v>3</v>
      </c>
      <c r="E199" s="93"/>
      <c r="F199" s="93"/>
    </row>
    <row r="200" spans="1:6">
      <c r="A200" s="82" t="s">
        <v>340</v>
      </c>
      <c r="B200" s="68" t="s">
        <v>478</v>
      </c>
      <c r="C200" s="138" t="s">
        <v>281</v>
      </c>
      <c r="D200" s="181">
        <v>1</v>
      </c>
      <c r="E200" s="93"/>
      <c r="F200" s="93"/>
    </row>
    <row r="201" spans="1:6" ht="15.75" thickBot="1">
      <c r="A201" s="182" t="s">
        <v>410</v>
      </c>
      <c r="B201" s="84" t="s">
        <v>479</v>
      </c>
      <c r="C201" s="183" t="s">
        <v>281</v>
      </c>
      <c r="D201" s="184">
        <v>4</v>
      </c>
      <c r="E201" s="93"/>
      <c r="F201" s="93"/>
    </row>
    <row r="202" spans="1:6" ht="15.75" thickBot="1">
      <c r="A202" s="1000" t="s">
        <v>480</v>
      </c>
      <c r="B202" s="1001"/>
      <c r="C202" s="1001"/>
      <c r="D202" s="1002"/>
      <c r="E202" s="185"/>
      <c r="F202" s="185"/>
    </row>
    <row r="203" spans="1:6">
      <c r="A203" s="186">
        <v>1</v>
      </c>
      <c r="B203" s="187" t="s">
        <v>481</v>
      </c>
      <c r="C203" s="187" t="s">
        <v>482</v>
      </c>
      <c r="D203" s="188">
        <v>16891</v>
      </c>
      <c r="E203" s="189"/>
      <c r="F203" s="189"/>
    </row>
    <row r="204" spans="1:6">
      <c r="A204" s="190">
        <v>2</v>
      </c>
      <c r="B204" s="191" t="s">
        <v>483</v>
      </c>
      <c r="C204" s="191" t="s">
        <v>281</v>
      </c>
      <c r="D204" s="192">
        <v>8890</v>
      </c>
      <c r="E204" s="189"/>
      <c r="F204" s="189"/>
    </row>
    <row r="205" spans="1:6">
      <c r="A205" s="190">
        <v>3</v>
      </c>
      <c r="B205" s="191" t="s">
        <v>484</v>
      </c>
      <c r="C205" s="191" t="s">
        <v>281</v>
      </c>
      <c r="D205" s="193">
        <f>SUM(D206,D209,D210)</f>
        <v>8401</v>
      </c>
      <c r="E205" s="189"/>
      <c r="F205" s="189"/>
    </row>
    <row r="206" spans="1:6">
      <c r="A206" s="190" t="s">
        <v>167</v>
      </c>
      <c r="B206" s="191" t="s">
        <v>485</v>
      </c>
      <c r="C206" s="191" t="s">
        <v>281</v>
      </c>
      <c r="D206" s="193">
        <f>SUM(D207,D208)</f>
        <v>5412</v>
      </c>
      <c r="E206" s="194"/>
      <c r="F206" s="194"/>
    </row>
    <row r="207" spans="1:6">
      <c r="A207" s="195" t="s">
        <v>169</v>
      </c>
      <c r="B207" s="196" t="s">
        <v>486</v>
      </c>
      <c r="C207" s="197" t="s">
        <v>281</v>
      </c>
      <c r="D207" s="198">
        <v>3390</v>
      </c>
      <c r="E207" s="199"/>
      <c r="F207" s="199"/>
    </row>
    <row r="208" spans="1:6">
      <c r="A208" s="195" t="s">
        <v>487</v>
      </c>
      <c r="B208" s="196" t="s">
        <v>488</v>
      </c>
      <c r="C208" s="197" t="s">
        <v>281</v>
      </c>
      <c r="D208" s="198">
        <v>2022</v>
      </c>
      <c r="E208" s="199"/>
      <c r="F208" s="199"/>
    </row>
    <row r="209" spans="1:6">
      <c r="A209" s="190" t="s">
        <v>331</v>
      </c>
      <c r="B209" s="191" t="s">
        <v>489</v>
      </c>
      <c r="C209" s="191" t="s">
        <v>281</v>
      </c>
      <c r="D209" s="192">
        <v>2973</v>
      </c>
      <c r="E209" s="189"/>
      <c r="F209" s="189"/>
    </row>
    <row r="210" spans="1:6" ht="15.75" thickBot="1">
      <c r="A210" s="200" t="s">
        <v>333</v>
      </c>
      <c r="B210" s="201" t="s">
        <v>490</v>
      </c>
      <c r="C210" s="201" t="s">
        <v>281</v>
      </c>
      <c r="D210" s="202">
        <v>16</v>
      </c>
      <c r="E210" s="189"/>
      <c r="F210" s="189"/>
    </row>
    <row r="211" spans="1:6">
      <c r="A211" s="203"/>
      <c r="B211" s="203"/>
      <c r="C211" s="203"/>
      <c r="D211" s="204"/>
      <c r="E211" s="189"/>
      <c r="F211" s="189"/>
    </row>
    <row r="214" spans="1:6">
      <c r="B214" s="205"/>
    </row>
    <row r="215" spans="1:6">
      <c r="A215" s="206"/>
    </row>
    <row r="216" spans="1:6">
      <c r="A216" s="206"/>
      <c r="B216" s="207"/>
    </row>
  </sheetData>
  <sheetProtection password="F757" sheet="1" objects="1" scenarios="1"/>
  <mergeCells count="27">
    <mergeCell ref="A202:D202"/>
    <mergeCell ref="B176:C176"/>
    <mergeCell ref="B182:C182"/>
    <mergeCell ref="A80:D80"/>
    <mergeCell ref="A98:D98"/>
    <mergeCell ref="A108:D108"/>
    <mergeCell ref="A139:D139"/>
    <mergeCell ref="A151:D151"/>
    <mergeCell ref="A190:D190"/>
    <mergeCell ref="B128:C128"/>
    <mergeCell ref="B122:C122"/>
    <mergeCell ref="B134:C134"/>
    <mergeCell ref="B171:C171"/>
    <mergeCell ref="B166:C166"/>
    <mergeCell ref="B143:C143"/>
    <mergeCell ref="B156:C156"/>
    <mergeCell ref="B161:C161"/>
    <mergeCell ref="A10:D10"/>
    <mergeCell ref="A31:D31"/>
    <mergeCell ref="A36:D36"/>
    <mergeCell ref="A55:D55"/>
    <mergeCell ref="B147:C147"/>
    <mergeCell ref="A1:D1"/>
    <mergeCell ref="A2:D2"/>
    <mergeCell ref="A3:D3"/>
    <mergeCell ref="A5:D5"/>
    <mergeCell ref="B8:D8"/>
  </mergeCells>
  <conditionalFormatting sqref="E118 E37:F37">
    <cfRule type="expression" dxfId="11" priority="3" stopIfTrue="1">
      <formula>E38=0</formula>
    </cfRule>
    <cfRule type="expression" dxfId="10" priority="5" stopIfTrue="1">
      <formula>E38&gt;0</formula>
    </cfRule>
    <cfRule type="expression" dxfId="9" priority="7" stopIfTrue="1">
      <formula>E38&lt;0</formula>
    </cfRule>
  </conditionalFormatting>
  <conditionalFormatting sqref="E119:F119 E38:F38">
    <cfRule type="cellIs" dxfId="8" priority="11" stopIfTrue="1" operator="greaterThan">
      <formula>0</formula>
    </cfRule>
    <cfRule type="cellIs" dxfId="7" priority="13" stopIfTrue="1" operator="lessThan">
      <formula>0</formula>
    </cfRule>
  </conditionalFormatting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52"/>
  <sheetViews>
    <sheetView zoomScaleNormal="100" workbookViewId="0">
      <selection activeCell="C13" sqref="C13"/>
    </sheetView>
  </sheetViews>
  <sheetFormatPr defaultRowHeight="15"/>
  <cols>
    <col min="1" max="1" width="6.7109375" style="208" customWidth="1"/>
    <col min="2" max="2" width="72" style="208" customWidth="1"/>
    <col min="3" max="3" width="11.42578125" style="208" customWidth="1"/>
    <col min="4" max="4" width="23.42578125" style="208" customWidth="1"/>
    <col min="5" max="5" width="9.140625" style="208"/>
    <col min="6" max="6" width="22.28515625" style="208" customWidth="1"/>
    <col min="7" max="16384" width="9.140625" style="208"/>
  </cols>
  <sheetData>
    <row r="1" spans="1:6">
      <c r="A1" s="1009" t="s">
        <v>0</v>
      </c>
      <c r="B1" s="1010"/>
      <c r="C1" s="1010"/>
      <c r="D1" s="1011"/>
    </row>
    <row r="2" spans="1:6">
      <c r="A2" s="1009" t="s">
        <v>1</v>
      </c>
      <c r="B2" s="1010"/>
      <c r="C2" s="1010"/>
      <c r="D2" s="1011"/>
    </row>
    <row r="3" spans="1:6">
      <c r="A3" s="1012"/>
      <c r="B3" s="1013"/>
      <c r="C3" s="1013"/>
      <c r="D3" s="1014"/>
    </row>
    <row r="4" spans="1:6">
      <c r="A4" s="209"/>
      <c r="B4" s="209"/>
      <c r="C4" s="209"/>
      <c r="D4" s="209"/>
    </row>
    <row r="5" spans="1:6">
      <c r="A5" s="1015" t="s">
        <v>491</v>
      </c>
      <c r="B5" s="1016"/>
      <c r="C5" s="1016"/>
      <c r="D5" s="1017"/>
    </row>
    <row r="6" spans="1:6">
      <c r="A6" s="209"/>
      <c r="B6" s="209"/>
      <c r="C6" s="209"/>
      <c r="D6" s="209"/>
    </row>
    <row r="8" spans="1:6" ht="15.75" thickBot="1">
      <c r="A8" s="210"/>
      <c r="B8" s="1018" t="s">
        <v>492</v>
      </c>
      <c r="C8" s="1018"/>
      <c r="D8" s="1018"/>
      <c r="E8" s="210"/>
    </row>
    <row r="9" spans="1:6" ht="15.75" thickBot="1">
      <c r="A9" s="211" t="s">
        <v>4</v>
      </c>
      <c r="B9" s="112" t="s">
        <v>493</v>
      </c>
      <c r="C9" s="212" t="s">
        <v>6</v>
      </c>
      <c r="D9" s="211" t="s">
        <v>494</v>
      </c>
      <c r="E9" s="213"/>
      <c r="F9" s="214"/>
    </row>
    <row r="10" spans="1:6">
      <c r="A10" s="1022" t="s">
        <v>495</v>
      </c>
      <c r="B10" s="1023"/>
      <c r="C10" s="1023"/>
      <c r="D10" s="1024"/>
      <c r="E10" s="215"/>
      <c r="F10" s="214"/>
    </row>
    <row r="11" spans="1:6">
      <c r="A11" s="216" t="s">
        <v>496</v>
      </c>
      <c r="B11" s="39" t="s">
        <v>497</v>
      </c>
      <c r="C11" s="217">
        <f>SUM(C12,C44:C53)</f>
        <v>18381.260000000002</v>
      </c>
      <c r="D11" s="218"/>
      <c r="E11" s="215"/>
      <c r="F11" s="214"/>
    </row>
    <row r="12" spans="1:6">
      <c r="A12" s="216" t="s">
        <v>498</v>
      </c>
      <c r="B12" s="13" t="s">
        <v>499</v>
      </c>
      <c r="C12" s="219">
        <f>SUM(C13:C18,C30,C36,C43)</f>
        <v>6256.4400000000005</v>
      </c>
      <c r="D12" s="218" t="s">
        <v>500</v>
      </c>
      <c r="E12" s="220"/>
      <c r="F12" s="214"/>
    </row>
    <row r="13" spans="1:6">
      <c r="A13" s="63" t="s">
        <v>349</v>
      </c>
      <c r="B13" s="39" t="s">
        <v>28</v>
      </c>
      <c r="C13" s="221">
        <v>0.89</v>
      </c>
      <c r="D13" s="218" t="s">
        <v>501</v>
      </c>
      <c r="E13" s="215"/>
      <c r="F13" s="214"/>
    </row>
    <row r="14" spans="1:6">
      <c r="A14" s="63" t="s">
        <v>353</v>
      </c>
      <c r="B14" s="39" t="s">
        <v>30</v>
      </c>
      <c r="C14" s="221">
        <v>611.61</v>
      </c>
      <c r="D14" s="218" t="s">
        <v>502</v>
      </c>
      <c r="E14" s="215"/>
      <c r="F14" s="214"/>
    </row>
    <row r="15" spans="1:6">
      <c r="A15" s="63" t="s">
        <v>366</v>
      </c>
      <c r="B15" s="39" t="s">
        <v>503</v>
      </c>
      <c r="C15" s="221">
        <v>2373.7199999999998</v>
      </c>
      <c r="D15" s="218" t="s">
        <v>504</v>
      </c>
      <c r="E15" s="215"/>
      <c r="F15" s="214"/>
    </row>
    <row r="16" spans="1:6">
      <c r="A16" s="63" t="s">
        <v>171</v>
      </c>
      <c r="B16" s="39" t="s">
        <v>505</v>
      </c>
      <c r="C16" s="221">
        <v>1172.53</v>
      </c>
      <c r="D16" s="1025" t="s">
        <v>506</v>
      </c>
      <c r="E16" s="215"/>
    </row>
    <row r="17" spans="1:5">
      <c r="A17" s="63" t="s">
        <v>186</v>
      </c>
      <c r="B17" s="39" t="s">
        <v>507</v>
      </c>
      <c r="C17" s="221">
        <v>1267.6400000000001</v>
      </c>
      <c r="D17" s="1026"/>
      <c r="E17" s="215"/>
    </row>
    <row r="18" spans="1:5">
      <c r="A18" s="63" t="s">
        <v>197</v>
      </c>
      <c r="B18" s="39" t="s">
        <v>38</v>
      </c>
      <c r="C18" s="222">
        <f>SUM(C19,C29,C26)</f>
        <v>240.35999999999999</v>
      </c>
      <c r="D18" s="218" t="s">
        <v>508</v>
      </c>
      <c r="E18" s="220"/>
    </row>
    <row r="19" spans="1:5">
      <c r="A19" s="63" t="s">
        <v>199</v>
      </c>
      <c r="B19" s="31" t="s">
        <v>509</v>
      </c>
      <c r="C19" s="223">
        <f>SUM(C20:C25)</f>
        <v>45.64</v>
      </c>
      <c r="D19" s="218"/>
      <c r="E19" s="215"/>
    </row>
    <row r="20" spans="1:5">
      <c r="A20" s="82" t="s">
        <v>510</v>
      </c>
      <c r="B20" s="68" t="s">
        <v>511</v>
      </c>
      <c r="C20" s="224">
        <v>26.24</v>
      </c>
      <c r="D20" s="225"/>
      <c r="E20" s="226"/>
    </row>
    <row r="21" spans="1:5">
      <c r="A21" s="82" t="s">
        <v>512</v>
      </c>
      <c r="B21" s="68" t="s">
        <v>513</v>
      </c>
      <c r="C21" s="224">
        <v>0</v>
      </c>
      <c r="D21" s="225"/>
      <c r="E21" s="226"/>
    </row>
    <row r="22" spans="1:5">
      <c r="A22" s="82" t="s">
        <v>514</v>
      </c>
      <c r="B22" s="68" t="s">
        <v>515</v>
      </c>
      <c r="C22" s="224">
        <v>0</v>
      </c>
      <c r="D22" s="225"/>
      <c r="E22" s="226"/>
    </row>
    <row r="23" spans="1:5">
      <c r="A23" s="82" t="s">
        <v>516</v>
      </c>
      <c r="B23" s="68" t="s">
        <v>517</v>
      </c>
      <c r="C23" s="224">
        <v>14.15</v>
      </c>
      <c r="D23" s="225"/>
      <c r="E23" s="226"/>
    </row>
    <row r="24" spans="1:5">
      <c r="A24" s="82" t="s">
        <v>518</v>
      </c>
      <c r="B24" s="68" t="s">
        <v>519</v>
      </c>
      <c r="C24" s="224">
        <v>5.25</v>
      </c>
      <c r="D24" s="225"/>
      <c r="E24" s="226"/>
    </row>
    <row r="25" spans="1:5">
      <c r="A25" s="82" t="s">
        <v>520</v>
      </c>
      <c r="B25" s="68" t="s">
        <v>521</v>
      </c>
      <c r="C25" s="224">
        <v>0</v>
      </c>
      <c r="D25" s="225"/>
      <c r="E25" s="226"/>
    </row>
    <row r="26" spans="1:5">
      <c r="A26" s="63" t="s">
        <v>201</v>
      </c>
      <c r="B26" s="13" t="s">
        <v>522</v>
      </c>
      <c r="C26" s="227">
        <f>SUM(C27,C28)</f>
        <v>37.160000000000004</v>
      </c>
      <c r="D26" s="218"/>
      <c r="E26" s="215"/>
    </row>
    <row r="27" spans="1:5">
      <c r="A27" s="82" t="s">
        <v>523</v>
      </c>
      <c r="B27" s="68" t="s">
        <v>524</v>
      </c>
      <c r="C27" s="224">
        <v>0.92</v>
      </c>
      <c r="D27" s="225"/>
      <c r="E27" s="226"/>
    </row>
    <row r="28" spans="1:5">
      <c r="A28" s="82" t="s">
        <v>525</v>
      </c>
      <c r="B28" s="68" t="s">
        <v>519</v>
      </c>
      <c r="C28" s="224">
        <v>36.24</v>
      </c>
      <c r="D28" s="225"/>
      <c r="E28" s="226"/>
    </row>
    <row r="29" spans="1:5">
      <c r="A29" s="63" t="s">
        <v>203</v>
      </c>
      <c r="B29" s="13" t="s">
        <v>526</v>
      </c>
      <c r="C29" s="228">
        <v>157.56</v>
      </c>
      <c r="D29" s="218"/>
      <c r="E29" s="215"/>
    </row>
    <row r="30" spans="1:5">
      <c r="A30" s="63" t="s">
        <v>205</v>
      </c>
      <c r="B30" s="39" t="s">
        <v>527</v>
      </c>
      <c r="C30" s="222">
        <f>SUM(C31:C35)</f>
        <v>454.62</v>
      </c>
      <c r="D30" s="218" t="s">
        <v>528</v>
      </c>
      <c r="E30" s="220"/>
    </row>
    <row r="31" spans="1:5">
      <c r="A31" s="63" t="s">
        <v>262</v>
      </c>
      <c r="B31" s="13" t="s">
        <v>529</v>
      </c>
      <c r="C31" s="228">
        <v>0</v>
      </c>
      <c r="D31" s="218"/>
      <c r="E31" s="215"/>
    </row>
    <row r="32" spans="1:5">
      <c r="A32" s="63" t="s">
        <v>263</v>
      </c>
      <c r="B32" s="13" t="s">
        <v>530</v>
      </c>
      <c r="C32" s="228">
        <v>147.97999999999999</v>
      </c>
      <c r="D32" s="218"/>
      <c r="E32" s="215"/>
    </row>
    <row r="33" spans="1:5">
      <c r="A33" s="63" t="s">
        <v>264</v>
      </c>
      <c r="B33" s="13" t="s">
        <v>531</v>
      </c>
      <c r="C33" s="228">
        <v>159.15</v>
      </c>
      <c r="D33" s="218"/>
      <c r="E33" s="215"/>
    </row>
    <row r="34" spans="1:5">
      <c r="A34" s="63" t="s">
        <v>462</v>
      </c>
      <c r="B34" s="13" t="s">
        <v>532</v>
      </c>
      <c r="C34" s="228">
        <v>16.39</v>
      </c>
      <c r="D34" s="218"/>
      <c r="E34" s="215"/>
    </row>
    <row r="35" spans="1:5">
      <c r="A35" s="63" t="s">
        <v>464</v>
      </c>
      <c r="B35" s="13" t="s">
        <v>533</v>
      </c>
      <c r="C35" s="228">
        <v>131.1</v>
      </c>
      <c r="D35" s="218"/>
      <c r="E35" s="215"/>
    </row>
    <row r="36" spans="1:5">
      <c r="A36" s="63" t="s">
        <v>207</v>
      </c>
      <c r="B36" s="39" t="s">
        <v>534</v>
      </c>
      <c r="C36" s="222">
        <f>C37+C42</f>
        <v>129.1</v>
      </c>
      <c r="D36" s="218" t="s">
        <v>535</v>
      </c>
      <c r="E36" s="215"/>
    </row>
    <row r="37" spans="1:5">
      <c r="A37" s="63" t="s">
        <v>267</v>
      </c>
      <c r="B37" s="31" t="s">
        <v>536</v>
      </c>
      <c r="C37" s="227">
        <f>SUM(C38:C41)</f>
        <v>13.149999999999999</v>
      </c>
      <c r="D37" s="218"/>
      <c r="E37" s="215"/>
    </row>
    <row r="38" spans="1:5">
      <c r="A38" s="82" t="s">
        <v>537</v>
      </c>
      <c r="B38" s="68" t="s">
        <v>538</v>
      </c>
      <c r="C38" s="224">
        <v>10.37</v>
      </c>
      <c r="D38" s="225"/>
      <c r="E38" s="226"/>
    </row>
    <row r="39" spans="1:5">
      <c r="A39" s="82" t="s">
        <v>539</v>
      </c>
      <c r="B39" s="68" t="s">
        <v>540</v>
      </c>
      <c r="C39" s="224">
        <v>0</v>
      </c>
      <c r="D39" s="225"/>
      <c r="E39" s="226"/>
    </row>
    <row r="40" spans="1:5">
      <c r="A40" s="82" t="s">
        <v>541</v>
      </c>
      <c r="B40" s="68" t="s">
        <v>542</v>
      </c>
      <c r="C40" s="224">
        <v>0</v>
      </c>
      <c r="D40" s="225"/>
      <c r="E40" s="226"/>
    </row>
    <row r="41" spans="1:5">
      <c r="A41" s="82" t="s">
        <v>543</v>
      </c>
      <c r="B41" s="68" t="s">
        <v>544</v>
      </c>
      <c r="C41" s="224">
        <v>2.78</v>
      </c>
      <c r="D41" s="225"/>
      <c r="E41" s="226"/>
    </row>
    <row r="42" spans="1:5">
      <c r="A42" s="63" t="s">
        <v>270</v>
      </c>
      <c r="B42" s="31" t="s">
        <v>545</v>
      </c>
      <c r="C42" s="224">
        <v>115.95</v>
      </c>
      <c r="D42" s="225"/>
      <c r="E42" s="226"/>
    </row>
    <row r="43" spans="1:5" ht="15.75" thickBot="1">
      <c r="A43" s="229" t="s">
        <v>209</v>
      </c>
      <c r="B43" s="230" t="s">
        <v>546</v>
      </c>
      <c r="C43" s="231">
        <v>5.97</v>
      </c>
      <c r="D43" s="232" t="s">
        <v>547</v>
      </c>
      <c r="E43" s="226"/>
    </row>
    <row r="44" spans="1:5" ht="15.75" thickTop="1">
      <c r="A44" s="233" t="s">
        <v>548</v>
      </c>
      <c r="B44" s="234" t="s">
        <v>549</v>
      </c>
      <c r="C44" s="235">
        <v>10023.74</v>
      </c>
      <c r="D44" s="236"/>
      <c r="E44" s="215"/>
    </row>
    <row r="45" spans="1:5" ht="26.25">
      <c r="A45" s="216" t="s">
        <v>550</v>
      </c>
      <c r="B45" s="237" t="s">
        <v>551</v>
      </c>
      <c r="C45" s="228">
        <v>0</v>
      </c>
      <c r="D45" s="218"/>
      <c r="E45" s="215"/>
    </row>
    <row r="46" spans="1:5">
      <c r="A46" s="216" t="s">
        <v>552</v>
      </c>
      <c r="B46" s="238" t="s">
        <v>553</v>
      </c>
      <c r="C46" s="228">
        <v>0</v>
      </c>
      <c r="D46" s="225"/>
      <c r="E46" s="226"/>
    </row>
    <row r="47" spans="1:5">
      <c r="A47" s="216" t="s">
        <v>554</v>
      </c>
      <c r="B47" s="39" t="s">
        <v>555</v>
      </c>
      <c r="C47" s="228">
        <v>0</v>
      </c>
      <c r="D47" s="225"/>
      <c r="E47" s="226"/>
    </row>
    <row r="48" spans="1:5">
      <c r="A48" s="216" t="s">
        <v>556</v>
      </c>
      <c r="B48" s="239" t="s">
        <v>557</v>
      </c>
      <c r="C48" s="240">
        <v>0</v>
      </c>
      <c r="D48" s="241"/>
      <c r="E48" s="226"/>
    </row>
    <row r="49" spans="1:5">
      <c r="A49" s="242" t="s">
        <v>558</v>
      </c>
      <c r="B49" s="239" t="s">
        <v>559</v>
      </c>
      <c r="C49" s="240">
        <v>0</v>
      </c>
      <c r="D49" s="241"/>
      <c r="E49" s="226"/>
    </row>
    <row r="50" spans="1:5">
      <c r="A50" s="242" t="s">
        <v>560</v>
      </c>
      <c r="B50" s="39" t="s">
        <v>561</v>
      </c>
      <c r="C50" s="240">
        <v>0</v>
      </c>
      <c r="D50" s="218" t="s">
        <v>562</v>
      </c>
      <c r="E50" s="226"/>
    </row>
    <row r="51" spans="1:5">
      <c r="A51" s="242" t="s">
        <v>563</v>
      </c>
      <c r="B51" s="238" t="s">
        <v>564</v>
      </c>
      <c r="C51" s="240">
        <v>0</v>
      </c>
      <c r="D51" s="241"/>
      <c r="E51" s="226"/>
    </row>
    <row r="52" spans="1:5">
      <c r="A52" s="242" t="s">
        <v>565</v>
      </c>
      <c r="B52" s="239" t="s">
        <v>566</v>
      </c>
      <c r="C52" s="243">
        <v>2101.08</v>
      </c>
      <c r="D52" s="241"/>
      <c r="E52" s="226"/>
    </row>
    <row r="53" spans="1:5">
      <c r="A53" s="242" t="s">
        <v>567</v>
      </c>
      <c r="B53" s="239" t="s">
        <v>568</v>
      </c>
      <c r="C53" s="244">
        <v>0</v>
      </c>
      <c r="D53" s="241"/>
      <c r="E53" s="226"/>
    </row>
    <row r="54" spans="1:5" ht="15.75" thickBot="1">
      <c r="A54" s="150" t="s">
        <v>569</v>
      </c>
      <c r="B54" s="151" t="s">
        <v>570</v>
      </c>
      <c r="C54" s="245">
        <v>6077.53</v>
      </c>
      <c r="D54" s="246"/>
      <c r="E54" s="215"/>
    </row>
    <row r="55" spans="1:5" ht="15.75" thickBot="1">
      <c r="A55" s="1019" t="s">
        <v>571</v>
      </c>
      <c r="B55" s="1020"/>
      <c r="C55" s="1020"/>
      <c r="D55" s="1021"/>
      <c r="E55" s="220"/>
    </row>
    <row r="56" spans="1:5" ht="25.5">
      <c r="A56" s="247" t="s">
        <v>498</v>
      </c>
      <c r="B56" s="248" t="s">
        <v>572</v>
      </c>
      <c r="C56" s="249">
        <f>SUM(C57,C58,C59,C60,C61,C66,C73,C74,C75)</f>
        <v>6256.44</v>
      </c>
      <c r="D56" s="250" t="s">
        <v>500</v>
      </c>
      <c r="E56" s="215"/>
    </row>
    <row r="57" spans="1:5">
      <c r="A57" s="63" t="s">
        <v>349</v>
      </c>
      <c r="B57" s="13" t="s">
        <v>573</v>
      </c>
      <c r="C57" s="251">
        <v>836.88</v>
      </c>
      <c r="D57" s="218" t="s">
        <v>574</v>
      </c>
      <c r="E57" s="215"/>
    </row>
    <row r="58" spans="1:5">
      <c r="A58" s="63" t="s">
        <v>353</v>
      </c>
      <c r="B58" s="13" t="s">
        <v>575</v>
      </c>
      <c r="C58" s="251">
        <v>666.25</v>
      </c>
      <c r="D58" s="218" t="s">
        <v>576</v>
      </c>
      <c r="E58" s="215"/>
    </row>
    <row r="59" spans="1:5">
      <c r="A59" s="63" t="s">
        <v>366</v>
      </c>
      <c r="B59" s="13" t="s">
        <v>577</v>
      </c>
      <c r="C59" s="251">
        <v>1246.56</v>
      </c>
      <c r="D59" s="218" t="s">
        <v>578</v>
      </c>
      <c r="E59" s="215"/>
    </row>
    <row r="60" spans="1:5">
      <c r="A60" s="63" t="s">
        <v>171</v>
      </c>
      <c r="B60" s="13" t="s">
        <v>579</v>
      </c>
      <c r="C60" s="251">
        <v>1814.68</v>
      </c>
      <c r="D60" s="218" t="s">
        <v>580</v>
      </c>
      <c r="E60" s="215"/>
    </row>
    <row r="61" spans="1:5">
      <c r="A61" s="63" t="s">
        <v>186</v>
      </c>
      <c r="B61" s="13" t="s">
        <v>581</v>
      </c>
      <c r="C61" s="251">
        <v>1050.74</v>
      </c>
      <c r="D61" s="218" t="s">
        <v>582</v>
      </c>
      <c r="E61" s="215"/>
    </row>
    <row r="62" spans="1:5">
      <c r="A62" s="63" t="s">
        <v>189</v>
      </c>
      <c r="B62" s="66" t="s">
        <v>583</v>
      </c>
      <c r="C62" s="252">
        <v>0</v>
      </c>
      <c r="D62" s="253"/>
      <c r="E62" s="215"/>
    </row>
    <row r="63" spans="1:5">
      <c r="A63" s="63" t="s">
        <v>191</v>
      </c>
      <c r="B63" s="66" t="s">
        <v>584</v>
      </c>
      <c r="C63" s="252">
        <v>0</v>
      </c>
      <c r="D63" s="253"/>
      <c r="E63" s="215"/>
    </row>
    <row r="64" spans="1:5">
      <c r="A64" s="63" t="s">
        <v>338</v>
      </c>
      <c r="B64" s="66" t="s">
        <v>585</v>
      </c>
      <c r="C64" s="252">
        <v>0</v>
      </c>
      <c r="D64" s="253"/>
      <c r="E64" s="215"/>
    </row>
    <row r="65" spans="1:5">
      <c r="A65" s="63" t="s">
        <v>340</v>
      </c>
      <c r="B65" s="66" t="s">
        <v>586</v>
      </c>
      <c r="C65" s="252">
        <v>0</v>
      </c>
      <c r="D65" s="253"/>
      <c r="E65" s="215"/>
    </row>
    <row r="66" spans="1:5">
      <c r="A66" s="63" t="s">
        <v>197</v>
      </c>
      <c r="B66" s="13" t="s">
        <v>587</v>
      </c>
      <c r="C66" s="254">
        <f>SUM(C67:C72)</f>
        <v>495.24</v>
      </c>
      <c r="D66" s="218" t="s">
        <v>588</v>
      </c>
      <c r="E66" s="215"/>
    </row>
    <row r="67" spans="1:5">
      <c r="A67" s="63" t="s">
        <v>199</v>
      </c>
      <c r="B67" s="66" t="s">
        <v>589</v>
      </c>
      <c r="C67" s="252">
        <v>322.02999999999997</v>
      </c>
      <c r="D67" s="253"/>
      <c r="E67" s="215"/>
    </row>
    <row r="68" spans="1:5">
      <c r="A68" s="63" t="s">
        <v>201</v>
      </c>
      <c r="B68" s="66" t="s">
        <v>590</v>
      </c>
      <c r="C68" s="252">
        <v>0</v>
      </c>
      <c r="D68" s="253"/>
      <c r="E68" s="215"/>
    </row>
    <row r="69" spans="1:5">
      <c r="A69" s="63" t="s">
        <v>203</v>
      </c>
      <c r="B69" s="66" t="s">
        <v>591</v>
      </c>
      <c r="C69" s="252">
        <v>0</v>
      </c>
      <c r="D69" s="253"/>
      <c r="E69" s="215"/>
    </row>
    <row r="70" spans="1:5">
      <c r="A70" s="63" t="s">
        <v>259</v>
      </c>
      <c r="B70" s="66" t="s">
        <v>592</v>
      </c>
      <c r="C70" s="252">
        <v>0</v>
      </c>
      <c r="D70" s="253"/>
      <c r="E70" s="215"/>
    </row>
    <row r="71" spans="1:5">
      <c r="A71" s="63" t="s">
        <v>457</v>
      </c>
      <c r="B71" s="66" t="s">
        <v>593</v>
      </c>
      <c r="C71" s="252">
        <v>0</v>
      </c>
      <c r="D71" s="253"/>
      <c r="E71" s="215"/>
    </row>
    <row r="72" spans="1:5">
      <c r="A72" s="63" t="s">
        <v>594</v>
      </c>
      <c r="B72" s="66" t="s">
        <v>595</v>
      </c>
      <c r="C72" s="252">
        <v>173.21</v>
      </c>
      <c r="D72" s="253"/>
      <c r="E72" s="215"/>
    </row>
    <row r="73" spans="1:5">
      <c r="A73" s="63" t="s">
        <v>205</v>
      </c>
      <c r="B73" s="13" t="s">
        <v>596</v>
      </c>
      <c r="C73" s="252">
        <v>0</v>
      </c>
      <c r="D73" s="218" t="s">
        <v>597</v>
      </c>
      <c r="E73" s="215"/>
    </row>
    <row r="74" spans="1:5">
      <c r="A74" s="150" t="s">
        <v>207</v>
      </c>
      <c r="B74" s="13" t="s">
        <v>598</v>
      </c>
      <c r="C74" s="255">
        <v>104.56</v>
      </c>
      <c r="D74" s="218" t="s">
        <v>599</v>
      </c>
      <c r="E74" s="215"/>
    </row>
    <row r="75" spans="1:5" ht="15.75" thickBot="1">
      <c r="A75" s="229" t="s">
        <v>209</v>
      </c>
      <c r="B75" s="256" t="s">
        <v>600</v>
      </c>
      <c r="C75" s="257">
        <v>41.53</v>
      </c>
      <c r="D75" s="232" t="s">
        <v>601</v>
      </c>
      <c r="E75" s="215"/>
    </row>
    <row r="76" spans="1:5" ht="15.75" thickTop="1">
      <c r="A76" s="233" t="s">
        <v>548</v>
      </c>
      <c r="B76" s="234" t="s">
        <v>549</v>
      </c>
      <c r="C76" s="258">
        <v>10023.74</v>
      </c>
      <c r="D76" s="259"/>
      <c r="E76" s="215"/>
    </row>
    <row r="77" spans="1:5" ht="26.25">
      <c r="A77" s="216" t="s">
        <v>550</v>
      </c>
      <c r="B77" s="260" t="s">
        <v>551</v>
      </c>
      <c r="C77" s="261">
        <v>0</v>
      </c>
      <c r="D77" s="253"/>
      <c r="E77" s="215"/>
    </row>
    <row r="78" spans="1:5">
      <c r="A78" s="216" t="s">
        <v>552</v>
      </c>
      <c r="B78" s="238" t="s">
        <v>553</v>
      </c>
      <c r="C78" s="261">
        <v>0</v>
      </c>
      <c r="D78" s="253"/>
      <c r="E78" s="215"/>
    </row>
    <row r="79" spans="1:5">
      <c r="A79" s="216" t="s">
        <v>554</v>
      </c>
      <c r="B79" s="39" t="s">
        <v>555</v>
      </c>
      <c r="C79" s="261">
        <v>0</v>
      </c>
      <c r="D79" s="253"/>
      <c r="E79" s="215"/>
    </row>
    <row r="80" spans="1:5">
      <c r="A80" s="216" t="s">
        <v>556</v>
      </c>
      <c r="B80" s="239" t="s">
        <v>557</v>
      </c>
      <c r="C80" s="261">
        <v>0</v>
      </c>
      <c r="D80" s="253"/>
      <c r="E80" s="215"/>
    </row>
    <row r="81" spans="1:5">
      <c r="A81" s="242" t="s">
        <v>558</v>
      </c>
      <c r="B81" s="239" t="s">
        <v>559</v>
      </c>
      <c r="C81" s="261">
        <v>0</v>
      </c>
      <c r="D81" s="253"/>
      <c r="E81" s="215"/>
    </row>
    <row r="82" spans="1:5">
      <c r="A82" s="242" t="s">
        <v>560</v>
      </c>
      <c r="B82" s="39" t="s">
        <v>561</v>
      </c>
      <c r="C82" s="261">
        <v>0</v>
      </c>
      <c r="D82" s="218" t="s">
        <v>562</v>
      </c>
      <c r="E82" s="215"/>
    </row>
    <row r="83" spans="1:5">
      <c r="A83" s="242" t="s">
        <v>563</v>
      </c>
      <c r="B83" s="238" t="s">
        <v>564</v>
      </c>
      <c r="C83" s="261">
        <v>0</v>
      </c>
      <c r="D83" s="253"/>
      <c r="E83" s="215"/>
    </row>
    <row r="84" spans="1:5">
      <c r="A84" s="216" t="s">
        <v>565</v>
      </c>
      <c r="B84" s="39" t="s">
        <v>566</v>
      </c>
      <c r="C84" s="261">
        <v>2101.08</v>
      </c>
      <c r="D84" s="253"/>
      <c r="E84" s="215"/>
    </row>
    <row r="85" spans="1:5" ht="15.75" thickBot="1">
      <c r="A85" s="216" t="s">
        <v>567</v>
      </c>
      <c r="B85" s="39" t="s">
        <v>602</v>
      </c>
      <c r="C85" s="262">
        <v>0</v>
      </c>
      <c r="D85" s="263"/>
      <c r="E85" s="215"/>
    </row>
    <row r="86" spans="1:5" ht="15.75" thickBot="1">
      <c r="A86" s="1027" t="s">
        <v>603</v>
      </c>
      <c r="B86" s="1028"/>
      <c r="C86" s="1028"/>
      <c r="D86" s="1029"/>
      <c r="E86" s="215"/>
    </row>
    <row r="87" spans="1:5">
      <c r="A87" s="247" t="s">
        <v>496</v>
      </c>
      <c r="B87" s="89" t="s">
        <v>604</v>
      </c>
      <c r="C87" s="249">
        <f>SUM(C88,C108:C117)</f>
        <v>10102.810000000001</v>
      </c>
      <c r="D87" s="250"/>
      <c r="E87" s="220"/>
    </row>
    <row r="88" spans="1:5" ht="25.5">
      <c r="A88" s="233" t="s">
        <v>498</v>
      </c>
      <c r="B88" s="264" t="s">
        <v>605</v>
      </c>
      <c r="C88" s="265">
        <f>SUM(C89:C93,C98,C105,C106,C107)</f>
        <v>3293.06</v>
      </c>
      <c r="D88" s="236" t="s">
        <v>606</v>
      </c>
      <c r="E88" s="220"/>
    </row>
    <row r="89" spans="1:5">
      <c r="A89" s="63" t="s">
        <v>349</v>
      </c>
      <c r="B89" s="39" t="s">
        <v>573</v>
      </c>
      <c r="C89" s="266">
        <v>442.21</v>
      </c>
      <c r="D89" s="218" t="s">
        <v>607</v>
      </c>
      <c r="E89" s="215"/>
    </row>
    <row r="90" spans="1:5">
      <c r="A90" s="63" t="s">
        <v>353</v>
      </c>
      <c r="B90" s="39" t="s">
        <v>608</v>
      </c>
      <c r="C90" s="266">
        <v>519.79</v>
      </c>
      <c r="D90" s="218" t="s">
        <v>609</v>
      </c>
      <c r="E90" s="215"/>
    </row>
    <row r="91" spans="1:5">
      <c r="A91" s="63" t="s">
        <v>366</v>
      </c>
      <c r="B91" s="39" t="s">
        <v>577</v>
      </c>
      <c r="C91" s="266">
        <v>555.98</v>
      </c>
      <c r="D91" s="218" t="s">
        <v>610</v>
      </c>
      <c r="E91" s="215"/>
    </row>
    <row r="92" spans="1:5">
      <c r="A92" s="63" t="s">
        <v>171</v>
      </c>
      <c r="B92" s="39" t="s">
        <v>579</v>
      </c>
      <c r="C92" s="266">
        <v>846.55</v>
      </c>
      <c r="D92" s="218" t="s">
        <v>611</v>
      </c>
      <c r="E92" s="215"/>
    </row>
    <row r="93" spans="1:5">
      <c r="A93" s="63" t="s">
        <v>186</v>
      </c>
      <c r="B93" s="39" t="s">
        <v>581</v>
      </c>
      <c r="C93" s="266">
        <v>774.97</v>
      </c>
      <c r="D93" s="218" t="s">
        <v>612</v>
      </c>
      <c r="E93" s="215"/>
    </row>
    <row r="94" spans="1:5">
      <c r="A94" s="63" t="s">
        <v>189</v>
      </c>
      <c r="B94" s="66" t="s">
        <v>613</v>
      </c>
      <c r="C94" s="267">
        <v>10.8</v>
      </c>
      <c r="D94" s="268"/>
      <c r="E94" s="269"/>
    </row>
    <row r="95" spans="1:5">
      <c r="A95" s="63" t="s">
        <v>191</v>
      </c>
      <c r="B95" s="66" t="s">
        <v>614</v>
      </c>
      <c r="C95" s="267">
        <v>523.12</v>
      </c>
      <c r="D95" s="268"/>
      <c r="E95" s="269"/>
    </row>
    <row r="96" spans="1:5">
      <c r="A96" s="63" t="s">
        <v>338</v>
      </c>
      <c r="B96" s="66" t="s">
        <v>585</v>
      </c>
      <c r="C96" s="267">
        <v>227.85</v>
      </c>
      <c r="D96" s="268"/>
      <c r="E96" s="269"/>
    </row>
    <row r="97" spans="1:5">
      <c r="A97" s="63" t="s">
        <v>340</v>
      </c>
      <c r="B97" s="66" t="s">
        <v>586</v>
      </c>
      <c r="C97" s="267">
        <v>13.2</v>
      </c>
      <c r="D97" s="268"/>
      <c r="E97" s="269"/>
    </row>
    <row r="98" spans="1:5">
      <c r="A98" s="63" t="s">
        <v>197</v>
      </c>
      <c r="B98" s="39" t="s">
        <v>587</v>
      </c>
      <c r="C98" s="270">
        <f>SUM(C99:C104)</f>
        <v>88.46</v>
      </c>
      <c r="D98" s="218" t="s">
        <v>615</v>
      </c>
      <c r="E98" s="215"/>
    </row>
    <row r="99" spans="1:5">
      <c r="A99" s="63" t="s">
        <v>199</v>
      </c>
      <c r="B99" s="66" t="s">
        <v>589</v>
      </c>
      <c r="C99" s="267">
        <v>0</v>
      </c>
      <c r="D99" s="218"/>
      <c r="E99" s="215"/>
    </row>
    <row r="100" spans="1:5">
      <c r="A100" s="63" t="s">
        <v>201</v>
      </c>
      <c r="B100" s="66" t="s">
        <v>590</v>
      </c>
      <c r="C100" s="267">
        <v>0</v>
      </c>
      <c r="D100" s="218"/>
      <c r="E100" s="215"/>
    </row>
    <row r="101" spans="1:5">
      <c r="A101" s="63" t="s">
        <v>203</v>
      </c>
      <c r="B101" s="66" t="s">
        <v>591</v>
      </c>
      <c r="C101" s="267">
        <v>0</v>
      </c>
      <c r="D101" s="218"/>
      <c r="E101" s="215"/>
    </row>
    <row r="102" spans="1:5">
      <c r="A102" s="63" t="s">
        <v>259</v>
      </c>
      <c r="B102" s="66" t="s">
        <v>592</v>
      </c>
      <c r="C102" s="267">
        <v>0</v>
      </c>
      <c r="D102" s="218"/>
      <c r="E102" s="215"/>
    </row>
    <row r="103" spans="1:5">
      <c r="A103" s="63" t="s">
        <v>457</v>
      </c>
      <c r="B103" s="66" t="s">
        <v>593</v>
      </c>
      <c r="C103" s="267">
        <v>0</v>
      </c>
      <c r="D103" s="218"/>
      <c r="E103" s="215"/>
    </row>
    <row r="104" spans="1:5">
      <c r="A104" s="63" t="s">
        <v>594</v>
      </c>
      <c r="B104" s="66" t="s">
        <v>595</v>
      </c>
      <c r="C104" s="267">
        <v>88.46</v>
      </c>
      <c r="D104" s="218"/>
      <c r="E104" s="215"/>
    </row>
    <row r="105" spans="1:5">
      <c r="A105" s="63" t="s">
        <v>205</v>
      </c>
      <c r="B105" s="39" t="s">
        <v>596</v>
      </c>
      <c r="C105" s="267">
        <v>0</v>
      </c>
      <c r="D105" s="218" t="s">
        <v>616</v>
      </c>
      <c r="E105" s="215"/>
    </row>
    <row r="106" spans="1:5">
      <c r="A106" s="150" t="s">
        <v>207</v>
      </c>
      <c r="B106" s="39" t="s">
        <v>598</v>
      </c>
      <c r="C106" s="245">
        <v>46.9</v>
      </c>
      <c r="D106" s="218" t="s">
        <v>617</v>
      </c>
      <c r="E106" s="215"/>
    </row>
    <row r="107" spans="1:5" ht="15.75" thickBot="1">
      <c r="A107" s="229" t="s">
        <v>209</v>
      </c>
      <c r="B107" s="271" t="s">
        <v>600</v>
      </c>
      <c r="C107" s="272">
        <v>18.2</v>
      </c>
      <c r="D107" s="232" t="s">
        <v>618</v>
      </c>
      <c r="E107" s="215"/>
    </row>
    <row r="108" spans="1:5" ht="15.75" thickTop="1">
      <c r="A108" s="233" t="s">
        <v>548</v>
      </c>
      <c r="B108" s="234" t="s">
        <v>549</v>
      </c>
      <c r="C108" s="273">
        <v>6881.31</v>
      </c>
      <c r="D108" s="236"/>
      <c r="E108" s="215"/>
    </row>
    <row r="109" spans="1:5" ht="26.25">
      <c r="A109" s="216" t="s">
        <v>550</v>
      </c>
      <c r="B109" s="274" t="s">
        <v>551</v>
      </c>
      <c r="C109" s="275">
        <v>0</v>
      </c>
      <c r="D109" s="246"/>
      <c r="E109" s="215"/>
    </row>
    <row r="110" spans="1:5">
      <c r="A110" s="216" t="s">
        <v>552</v>
      </c>
      <c r="B110" s="238" t="s">
        <v>553</v>
      </c>
      <c r="C110" s="275">
        <v>0</v>
      </c>
      <c r="D110" s="218"/>
      <c r="E110" s="215"/>
    </row>
    <row r="111" spans="1:5">
      <c r="A111" s="216" t="s">
        <v>554</v>
      </c>
      <c r="B111" s="39" t="s">
        <v>555</v>
      </c>
      <c r="C111" s="275">
        <v>0</v>
      </c>
      <c r="D111" s="218"/>
      <c r="E111" s="215"/>
    </row>
    <row r="112" spans="1:5">
      <c r="A112" s="216" t="s">
        <v>556</v>
      </c>
      <c r="B112" s="239" t="s">
        <v>557</v>
      </c>
      <c r="C112" s="275">
        <v>0</v>
      </c>
      <c r="D112" s="218"/>
      <c r="E112" s="215"/>
    </row>
    <row r="113" spans="1:5">
      <c r="A113" s="242" t="s">
        <v>558</v>
      </c>
      <c r="B113" s="239" t="s">
        <v>619</v>
      </c>
      <c r="C113" s="275">
        <v>0</v>
      </c>
      <c r="D113" s="218"/>
      <c r="E113" s="215"/>
    </row>
    <row r="114" spans="1:5">
      <c r="A114" s="242" t="s">
        <v>560</v>
      </c>
      <c r="B114" s="39" t="s">
        <v>561</v>
      </c>
      <c r="C114" s="275">
        <v>0</v>
      </c>
      <c r="D114" s="218" t="s">
        <v>620</v>
      </c>
      <c r="E114" s="215"/>
    </row>
    <row r="115" spans="1:5">
      <c r="A115" s="216" t="s">
        <v>563</v>
      </c>
      <c r="B115" s="238" t="s">
        <v>564</v>
      </c>
      <c r="C115" s="275">
        <v>0</v>
      </c>
      <c r="D115" s="218"/>
      <c r="E115" s="215"/>
    </row>
    <row r="116" spans="1:5">
      <c r="A116" s="216" t="s">
        <v>565</v>
      </c>
      <c r="B116" s="39" t="s">
        <v>566</v>
      </c>
      <c r="C116" s="243">
        <v>195.15</v>
      </c>
      <c r="D116" s="218"/>
      <c r="E116" s="215"/>
    </row>
    <row r="117" spans="1:5" ht="15.75" thickBot="1">
      <c r="A117" s="216" t="s">
        <v>567</v>
      </c>
      <c r="B117" s="39" t="s">
        <v>602</v>
      </c>
      <c r="C117" s="276">
        <v>-266.70999999999998</v>
      </c>
      <c r="D117" s="277"/>
      <c r="E117" s="215"/>
    </row>
    <row r="118" spans="1:5" ht="15.75" thickBot="1">
      <c r="A118" s="1019" t="s">
        <v>621</v>
      </c>
      <c r="B118" s="1020"/>
      <c r="C118" s="1020"/>
      <c r="D118" s="1021"/>
      <c r="E118" s="215"/>
    </row>
    <row r="119" spans="1:5" ht="25.5">
      <c r="A119" s="247" t="s">
        <v>349</v>
      </c>
      <c r="B119" s="278" t="s">
        <v>622</v>
      </c>
      <c r="C119" s="249">
        <f>SUM(C120:C124,C136,C142,C149)</f>
        <v>217.02000000000004</v>
      </c>
      <c r="D119" s="250"/>
      <c r="E119" s="220"/>
    </row>
    <row r="120" spans="1:5">
      <c r="A120" s="63" t="s">
        <v>353</v>
      </c>
      <c r="B120" s="39" t="s">
        <v>623</v>
      </c>
      <c r="C120" s="266">
        <v>9.75</v>
      </c>
      <c r="D120" s="218"/>
      <c r="E120" s="215"/>
    </row>
    <row r="121" spans="1:5">
      <c r="A121" s="63" t="s">
        <v>366</v>
      </c>
      <c r="B121" s="39" t="s">
        <v>624</v>
      </c>
      <c r="C121" s="266">
        <v>59.02</v>
      </c>
      <c r="D121" s="218"/>
      <c r="E121" s="215"/>
    </row>
    <row r="122" spans="1:5">
      <c r="A122" s="63" t="s">
        <v>171</v>
      </c>
      <c r="B122" s="39" t="s">
        <v>625</v>
      </c>
      <c r="C122" s="266">
        <v>22.9</v>
      </c>
      <c r="D122" s="218"/>
      <c r="E122" s="215"/>
    </row>
    <row r="123" spans="1:5">
      <c r="A123" s="63" t="s">
        <v>186</v>
      </c>
      <c r="B123" s="39" t="s">
        <v>626</v>
      </c>
      <c r="C123" s="266">
        <v>26.35</v>
      </c>
      <c r="D123" s="218"/>
      <c r="E123" s="215"/>
    </row>
    <row r="124" spans="1:5">
      <c r="A124" s="63" t="s">
        <v>197</v>
      </c>
      <c r="B124" s="39" t="s">
        <v>627</v>
      </c>
      <c r="C124" s="217">
        <f>SUM(C125,C132,C135)</f>
        <v>33.39</v>
      </c>
      <c r="D124" s="218"/>
      <c r="E124" s="215"/>
    </row>
    <row r="125" spans="1:5">
      <c r="A125" s="63" t="s">
        <v>199</v>
      </c>
      <c r="B125" s="31" t="s">
        <v>628</v>
      </c>
      <c r="C125" s="227">
        <f>SUM(C126:C131)</f>
        <v>1.46</v>
      </c>
      <c r="D125" s="218"/>
      <c r="E125" s="215"/>
    </row>
    <row r="126" spans="1:5">
      <c r="A126" s="82" t="s">
        <v>510</v>
      </c>
      <c r="B126" s="68" t="s">
        <v>511</v>
      </c>
      <c r="C126" s="279">
        <v>0.75</v>
      </c>
      <c r="D126" s="218"/>
      <c r="E126" s="215"/>
    </row>
    <row r="127" spans="1:5">
      <c r="A127" s="82" t="s">
        <v>512</v>
      </c>
      <c r="B127" s="68" t="s">
        <v>513</v>
      </c>
      <c r="C127" s="279">
        <v>0</v>
      </c>
      <c r="D127" s="218"/>
      <c r="E127" s="215"/>
    </row>
    <row r="128" spans="1:5">
      <c r="A128" s="82" t="s">
        <v>514</v>
      </c>
      <c r="B128" s="68" t="s">
        <v>515</v>
      </c>
      <c r="C128" s="279">
        <v>0</v>
      </c>
      <c r="D128" s="218"/>
      <c r="E128" s="215"/>
    </row>
    <row r="129" spans="1:5">
      <c r="A129" s="82" t="s">
        <v>516</v>
      </c>
      <c r="B129" s="68" t="s">
        <v>517</v>
      </c>
      <c r="C129" s="279">
        <v>0.71</v>
      </c>
      <c r="D129" s="218"/>
      <c r="E129" s="215"/>
    </row>
    <row r="130" spans="1:5">
      <c r="A130" s="82" t="s">
        <v>518</v>
      </c>
      <c r="B130" s="68" t="s">
        <v>519</v>
      </c>
      <c r="C130" s="279">
        <v>0</v>
      </c>
      <c r="D130" s="218"/>
      <c r="E130" s="215"/>
    </row>
    <row r="131" spans="1:5">
      <c r="A131" s="82" t="s">
        <v>520</v>
      </c>
      <c r="B131" s="68" t="s">
        <v>629</v>
      </c>
      <c r="C131" s="279">
        <v>0</v>
      </c>
      <c r="D131" s="218"/>
      <c r="E131" s="215"/>
    </row>
    <row r="132" spans="1:5">
      <c r="A132" s="63" t="s">
        <v>201</v>
      </c>
      <c r="B132" s="13" t="s">
        <v>630</v>
      </c>
      <c r="C132" s="227">
        <f>SUM(C133,C134)</f>
        <v>1.95</v>
      </c>
      <c r="D132" s="218"/>
      <c r="E132" s="215"/>
    </row>
    <row r="133" spans="1:5">
      <c r="A133" s="82" t="s">
        <v>523</v>
      </c>
      <c r="B133" s="68" t="s">
        <v>524</v>
      </c>
      <c r="C133" s="279">
        <v>0</v>
      </c>
      <c r="D133" s="218"/>
      <c r="E133" s="215"/>
    </row>
    <row r="134" spans="1:5">
      <c r="A134" s="82" t="s">
        <v>525</v>
      </c>
      <c r="B134" s="68" t="s">
        <v>519</v>
      </c>
      <c r="C134" s="279">
        <v>1.95</v>
      </c>
      <c r="D134" s="218"/>
      <c r="E134" s="215"/>
    </row>
    <row r="135" spans="1:5">
      <c r="A135" s="63" t="s">
        <v>203</v>
      </c>
      <c r="B135" s="13" t="s">
        <v>526</v>
      </c>
      <c r="C135" s="228">
        <v>29.98</v>
      </c>
      <c r="D135" s="218"/>
      <c r="E135" s="220"/>
    </row>
    <row r="136" spans="1:5">
      <c r="A136" s="63" t="s">
        <v>205</v>
      </c>
      <c r="B136" s="39" t="s">
        <v>631</v>
      </c>
      <c r="C136" s="217">
        <f>SUM(C137:C141)</f>
        <v>31.230000000000004</v>
      </c>
      <c r="D136" s="225"/>
      <c r="E136" s="226"/>
    </row>
    <row r="137" spans="1:5">
      <c r="A137" s="63" t="s">
        <v>262</v>
      </c>
      <c r="B137" s="13" t="s">
        <v>632</v>
      </c>
      <c r="C137" s="280">
        <v>0</v>
      </c>
      <c r="D137" s="225"/>
      <c r="E137" s="226"/>
    </row>
    <row r="138" spans="1:5">
      <c r="A138" s="63" t="s">
        <v>263</v>
      </c>
      <c r="B138" s="13" t="s">
        <v>633</v>
      </c>
      <c r="C138" s="280">
        <v>12.9</v>
      </c>
      <c r="D138" s="225"/>
      <c r="E138" s="226"/>
    </row>
    <row r="139" spans="1:5">
      <c r="A139" s="63" t="s">
        <v>264</v>
      </c>
      <c r="B139" s="13" t="s">
        <v>634</v>
      </c>
      <c r="C139" s="280">
        <v>9.33</v>
      </c>
      <c r="D139" s="225"/>
      <c r="E139" s="226"/>
    </row>
    <row r="140" spans="1:5">
      <c r="A140" s="63" t="s">
        <v>462</v>
      </c>
      <c r="B140" s="13" t="s">
        <v>635</v>
      </c>
      <c r="C140" s="280">
        <v>0.53</v>
      </c>
      <c r="D140" s="218"/>
      <c r="E140" s="220"/>
    </row>
    <row r="141" spans="1:5">
      <c r="A141" s="63" t="s">
        <v>464</v>
      </c>
      <c r="B141" s="13" t="s">
        <v>636</v>
      </c>
      <c r="C141" s="280">
        <v>8.4700000000000006</v>
      </c>
      <c r="D141" s="225"/>
      <c r="E141" s="226"/>
    </row>
    <row r="142" spans="1:5">
      <c r="A142" s="63" t="s">
        <v>207</v>
      </c>
      <c r="B142" s="39" t="s">
        <v>534</v>
      </c>
      <c r="C142" s="217">
        <f>SUM(C143,C148)</f>
        <v>33.880000000000003</v>
      </c>
      <c r="D142" s="225"/>
      <c r="E142" s="226"/>
    </row>
    <row r="143" spans="1:5">
      <c r="A143" s="63" t="s">
        <v>267</v>
      </c>
      <c r="B143" s="31" t="s">
        <v>637</v>
      </c>
      <c r="C143" s="227">
        <f>SUM(C144:C147)</f>
        <v>0</v>
      </c>
      <c r="D143" s="225"/>
      <c r="E143" s="226"/>
    </row>
    <row r="144" spans="1:5">
      <c r="A144" s="82" t="s">
        <v>537</v>
      </c>
      <c r="B144" s="68" t="s">
        <v>638</v>
      </c>
      <c r="C144" s="281">
        <v>0</v>
      </c>
      <c r="D144" s="218"/>
      <c r="E144" s="215"/>
    </row>
    <row r="145" spans="1:5">
      <c r="A145" s="82" t="s">
        <v>539</v>
      </c>
      <c r="B145" s="68" t="s">
        <v>639</v>
      </c>
      <c r="C145" s="281">
        <v>0</v>
      </c>
      <c r="D145" s="218"/>
      <c r="E145" s="215"/>
    </row>
    <row r="146" spans="1:5">
      <c r="A146" s="82" t="s">
        <v>541</v>
      </c>
      <c r="B146" s="68" t="s">
        <v>640</v>
      </c>
      <c r="C146" s="281">
        <v>0</v>
      </c>
      <c r="D146" s="218"/>
      <c r="E146" s="215"/>
    </row>
    <row r="147" spans="1:5">
      <c r="A147" s="82" t="s">
        <v>543</v>
      </c>
      <c r="B147" s="68" t="s">
        <v>641</v>
      </c>
      <c r="C147" s="281">
        <v>0</v>
      </c>
      <c r="D147" s="218"/>
      <c r="E147" s="215"/>
    </row>
    <row r="148" spans="1:5">
      <c r="A148" s="63" t="s">
        <v>270</v>
      </c>
      <c r="B148" s="282" t="s">
        <v>642</v>
      </c>
      <c r="C148" s="266">
        <v>33.880000000000003</v>
      </c>
      <c r="D148" s="218"/>
      <c r="E148" s="215"/>
    </row>
    <row r="149" spans="1:5">
      <c r="A149" s="63" t="s">
        <v>209</v>
      </c>
      <c r="B149" s="13" t="s">
        <v>643</v>
      </c>
      <c r="C149" s="281">
        <v>0.5</v>
      </c>
      <c r="D149" s="218"/>
      <c r="E149" s="215"/>
    </row>
    <row r="150" spans="1:5" ht="15.75" thickBot="1">
      <c r="A150" s="107" t="s">
        <v>227</v>
      </c>
      <c r="B150" s="108" t="s">
        <v>644</v>
      </c>
      <c r="C150" s="283">
        <v>0</v>
      </c>
      <c r="D150" s="284" t="s">
        <v>645</v>
      </c>
      <c r="E150" s="215"/>
    </row>
    <row r="151" spans="1:5">
      <c r="A151" s="210"/>
      <c r="B151" s="210"/>
      <c r="C151" s="210"/>
      <c r="D151" s="210"/>
      <c r="E151" s="210"/>
    </row>
    <row r="152" spans="1:5">
      <c r="A152" s="210"/>
      <c r="B152" s="210"/>
      <c r="C152" s="210"/>
      <c r="D152" s="210"/>
      <c r="E152" s="210"/>
    </row>
  </sheetData>
  <sheetProtection password="F757" sheet="1" objects="1" scenarios="1"/>
  <mergeCells count="10">
    <mergeCell ref="A118:D118"/>
    <mergeCell ref="A10:D10"/>
    <mergeCell ref="D16:D17"/>
    <mergeCell ref="A55:D55"/>
    <mergeCell ref="A86:D86"/>
    <mergeCell ref="A1:D1"/>
    <mergeCell ref="A2:D2"/>
    <mergeCell ref="A3:D3"/>
    <mergeCell ref="A5:D5"/>
    <mergeCell ref="B8:D8"/>
  </mergeCells>
  <pageMargins left="0.7" right="0.7" top="0.75" bottom="0.75" header="0.3" footer="0.3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U70"/>
  <sheetViews>
    <sheetView topLeftCell="A37" zoomScale="70" zoomScaleNormal="70" workbookViewId="0">
      <selection activeCell="U61" sqref="U61"/>
    </sheetView>
  </sheetViews>
  <sheetFormatPr defaultRowHeight="15"/>
  <cols>
    <col min="1" max="1" width="7" customWidth="1"/>
    <col min="2" max="2" width="61.42578125" customWidth="1"/>
    <col min="3" max="3" width="4.42578125" customWidth="1"/>
    <col min="4" max="4" width="11.42578125" customWidth="1"/>
    <col min="5" max="5" width="4.28515625" customWidth="1"/>
    <col min="6" max="6" width="11.42578125" customWidth="1"/>
    <col min="7" max="7" width="4" customWidth="1"/>
    <col min="8" max="8" width="11.42578125" customWidth="1"/>
    <col min="9" max="9" width="4.7109375" customWidth="1"/>
    <col min="10" max="10" width="11.42578125" customWidth="1"/>
    <col min="11" max="11" width="5" customWidth="1"/>
    <col min="12" max="12" width="11.42578125" customWidth="1"/>
    <col min="13" max="13" width="4.28515625" customWidth="1"/>
    <col min="14" max="14" width="11.42578125" customWidth="1"/>
    <col min="15" max="15" width="5.140625" customWidth="1"/>
    <col min="16" max="16" width="11.42578125" customWidth="1"/>
    <col min="17" max="17" width="4.5703125" customWidth="1"/>
    <col min="18" max="19" width="11.42578125" customWidth="1"/>
    <col min="21" max="21" width="24.42578125" customWidth="1"/>
  </cols>
  <sheetData>
    <row r="1" spans="1:21">
      <c r="A1" s="983" t="s">
        <v>0</v>
      </c>
      <c r="B1" s="984"/>
      <c r="C1" s="984"/>
      <c r="D1" s="984"/>
      <c r="E1" s="984"/>
      <c r="F1" s="984"/>
      <c r="G1" s="984"/>
      <c r="H1" s="984"/>
      <c r="I1" s="984"/>
      <c r="J1" s="984"/>
      <c r="K1" s="984"/>
      <c r="L1" s="984"/>
      <c r="M1" s="984"/>
      <c r="N1" s="984"/>
      <c r="O1" s="984"/>
      <c r="P1" s="984"/>
      <c r="Q1" s="984"/>
      <c r="R1" s="984"/>
      <c r="S1" s="985"/>
    </row>
    <row r="2" spans="1:21">
      <c r="A2" s="983" t="s">
        <v>1</v>
      </c>
      <c r="B2" s="984"/>
      <c r="C2" s="984"/>
      <c r="D2" s="984"/>
      <c r="E2" s="984"/>
      <c r="F2" s="984"/>
      <c r="G2" s="984"/>
      <c r="H2" s="984"/>
      <c r="I2" s="984"/>
      <c r="J2" s="984"/>
      <c r="K2" s="984"/>
      <c r="L2" s="984"/>
      <c r="M2" s="984"/>
      <c r="N2" s="984"/>
      <c r="O2" s="984"/>
      <c r="P2" s="984"/>
      <c r="Q2" s="984"/>
      <c r="R2" s="984"/>
      <c r="S2" s="985"/>
    </row>
    <row r="3" spans="1:21">
      <c r="A3" s="986"/>
      <c r="B3" s="987"/>
      <c r="C3" s="987"/>
      <c r="D3" s="987"/>
      <c r="E3" s="987"/>
      <c r="F3" s="987"/>
      <c r="G3" s="987"/>
      <c r="H3" s="987"/>
      <c r="I3" s="987"/>
      <c r="J3" s="987"/>
      <c r="K3" s="987"/>
      <c r="L3" s="987"/>
      <c r="M3" s="987"/>
      <c r="N3" s="987"/>
      <c r="O3" s="987"/>
      <c r="P3" s="987"/>
      <c r="Q3" s="987"/>
      <c r="R3" s="987"/>
      <c r="S3" s="988"/>
    </row>
    <row r="4" spans="1:2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5" spans="1:21">
      <c r="A5" s="989" t="s">
        <v>646</v>
      </c>
      <c r="B5" s="990"/>
      <c r="C5" s="990"/>
      <c r="D5" s="990"/>
      <c r="E5" s="990"/>
      <c r="F5" s="990"/>
      <c r="G5" s="990"/>
      <c r="H5" s="990"/>
      <c r="I5" s="990"/>
      <c r="J5" s="990"/>
      <c r="K5" s="990"/>
      <c r="L5" s="990"/>
      <c r="M5" s="990"/>
      <c r="N5" s="990"/>
      <c r="O5" s="990"/>
      <c r="P5" s="990"/>
      <c r="Q5" s="990"/>
      <c r="R5" s="990"/>
      <c r="S5" s="991"/>
    </row>
    <row r="6" spans="1:2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</row>
    <row r="8" spans="1:21" ht="15.75" thickBot="1">
      <c r="A8" s="285" t="s">
        <v>647</v>
      </c>
      <c r="E8" s="1040" t="s">
        <v>648</v>
      </c>
      <c r="F8" s="1040"/>
      <c r="G8" s="1040"/>
      <c r="H8" s="1040"/>
      <c r="I8" s="1040"/>
      <c r="J8" s="1040"/>
      <c r="K8" s="1040"/>
      <c r="L8" s="1040"/>
      <c r="M8" s="1040"/>
      <c r="N8" s="1040"/>
      <c r="O8" s="1040"/>
      <c r="P8" s="1040"/>
      <c r="Q8" s="1040"/>
      <c r="R8" s="1040"/>
      <c r="S8" s="1040"/>
    </row>
    <row r="9" spans="1:21">
      <c r="A9" s="1042" t="s">
        <v>4</v>
      </c>
      <c r="B9" s="286" t="s">
        <v>649</v>
      </c>
      <c r="C9" s="1045" t="s">
        <v>650</v>
      </c>
      <c r="D9" s="1046"/>
      <c r="E9" s="1046"/>
      <c r="F9" s="1047"/>
      <c r="G9" s="1032" t="s">
        <v>651</v>
      </c>
      <c r="H9" s="1033"/>
      <c r="I9" s="1032" t="s">
        <v>38</v>
      </c>
      <c r="J9" s="1033"/>
      <c r="K9" s="1032" t="s">
        <v>40</v>
      </c>
      <c r="L9" s="1033"/>
      <c r="M9" s="1032" t="s">
        <v>534</v>
      </c>
      <c r="N9" s="1033"/>
      <c r="O9" s="1032" t="s">
        <v>546</v>
      </c>
      <c r="P9" s="1033"/>
      <c r="Q9" s="1038" t="s">
        <v>28</v>
      </c>
      <c r="R9" s="1033"/>
      <c r="S9" s="1030" t="s">
        <v>652</v>
      </c>
      <c r="U9" s="7"/>
    </row>
    <row r="10" spans="1:21" ht="24" customHeight="1">
      <c r="A10" s="1043"/>
      <c r="B10" s="287"/>
      <c r="C10" s="1041" t="s">
        <v>653</v>
      </c>
      <c r="D10" s="1041"/>
      <c r="E10" s="1041" t="s">
        <v>32</v>
      </c>
      <c r="F10" s="1041"/>
      <c r="G10" s="1034"/>
      <c r="H10" s="1035"/>
      <c r="I10" s="1034"/>
      <c r="J10" s="1035"/>
      <c r="K10" s="1034"/>
      <c r="L10" s="1035"/>
      <c r="M10" s="1034"/>
      <c r="N10" s="1035"/>
      <c r="O10" s="1036"/>
      <c r="P10" s="1037"/>
      <c r="Q10" s="1039"/>
      <c r="R10" s="1037"/>
      <c r="S10" s="1031"/>
      <c r="U10" s="7"/>
    </row>
    <row r="11" spans="1:21" ht="26.25" customHeight="1" thickBot="1">
      <c r="A11" s="1044"/>
      <c r="B11" s="288" t="s">
        <v>654</v>
      </c>
      <c r="C11" s="289" t="s">
        <v>188</v>
      </c>
      <c r="D11" s="289" t="s">
        <v>647</v>
      </c>
      <c r="E11" s="289" t="s">
        <v>188</v>
      </c>
      <c r="F11" s="289" t="s">
        <v>647</v>
      </c>
      <c r="G11" s="289" t="s">
        <v>655</v>
      </c>
      <c r="H11" s="289" t="s">
        <v>655</v>
      </c>
      <c r="I11" s="289" t="s">
        <v>188</v>
      </c>
      <c r="J11" s="289" t="s">
        <v>647</v>
      </c>
      <c r="K11" s="289" t="s">
        <v>188</v>
      </c>
      <c r="L11" s="289" t="s">
        <v>647</v>
      </c>
      <c r="M11" s="289" t="s">
        <v>188</v>
      </c>
      <c r="N11" s="289" t="s">
        <v>647</v>
      </c>
      <c r="O11" s="289" t="s">
        <v>188</v>
      </c>
      <c r="P11" s="289" t="s">
        <v>647</v>
      </c>
      <c r="Q11" s="289" t="s">
        <v>188</v>
      </c>
      <c r="R11" s="289" t="s">
        <v>647</v>
      </c>
      <c r="S11" s="290" t="s">
        <v>647</v>
      </c>
      <c r="U11" s="7"/>
    </row>
    <row r="12" spans="1:21" ht="15.75" thickBot="1">
      <c r="A12" s="291">
        <v>1</v>
      </c>
      <c r="B12" s="292">
        <v>2</v>
      </c>
      <c r="C12" s="292">
        <v>3</v>
      </c>
      <c r="D12" s="293">
        <v>4</v>
      </c>
      <c r="E12" s="293">
        <v>5</v>
      </c>
      <c r="F12" s="293">
        <v>6</v>
      </c>
      <c r="G12" s="293">
        <v>7</v>
      </c>
      <c r="H12" s="294">
        <v>8</v>
      </c>
      <c r="I12" s="294">
        <v>9</v>
      </c>
      <c r="J12" s="294">
        <v>10</v>
      </c>
      <c r="K12" s="294">
        <v>11</v>
      </c>
      <c r="L12" s="294">
        <v>12</v>
      </c>
      <c r="M12" s="294">
        <v>13</v>
      </c>
      <c r="N12" s="292">
        <v>14</v>
      </c>
      <c r="O12" s="292">
        <v>15</v>
      </c>
      <c r="P12" s="294">
        <v>16</v>
      </c>
      <c r="Q12" s="295">
        <v>17</v>
      </c>
      <c r="R12" s="295">
        <v>18</v>
      </c>
      <c r="S12" s="296">
        <v>19</v>
      </c>
      <c r="U12" s="7"/>
    </row>
    <row r="13" spans="1:21" ht="29.25" thickBot="1">
      <c r="A13" s="297" t="s">
        <v>349</v>
      </c>
      <c r="B13" s="298" t="s">
        <v>656</v>
      </c>
      <c r="C13" s="299" t="s">
        <v>655</v>
      </c>
      <c r="D13" s="300">
        <f>SUM(D14,D24)</f>
        <v>611.61</v>
      </c>
      <c r="E13" s="301" t="s">
        <v>655</v>
      </c>
      <c r="F13" s="300">
        <f>SUM(F14,F24)</f>
        <v>2373.7199999999998</v>
      </c>
      <c r="G13" s="302" t="s">
        <v>655</v>
      </c>
      <c r="H13" s="300">
        <f>SUM(H14,H24)</f>
        <v>2440.17</v>
      </c>
      <c r="I13" s="303" t="s">
        <v>655</v>
      </c>
      <c r="J13" s="300">
        <f>SUM(J14,J24)</f>
        <v>240.35999999999999</v>
      </c>
      <c r="K13" s="303" t="s">
        <v>655</v>
      </c>
      <c r="L13" s="300">
        <f>SUM(L14,L24)</f>
        <v>0</v>
      </c>
      <c r="M13" s="303" t="s">
        <v>655</v>
      </c>
      <c r="N13" s="300">
        <f>SUM(N14,N24)</f>
        <v>2.78</v>
      </c>
      <c r="O13" s="302" t="s">
        <v>655</v>
      </c>
      <c r="P13" s="300">
        <f>SUM(P14,P24)</f>
        <v>5.42</v>
      </c>
      <c r="Q13" s="304" t="s">
        <v>655</v>
      </c>
      <c r="R13" s="300">
        <f>SUM(R14,R24)</f>
        <v>0.89</v>
      </c>
      <c r="S13" s="305">
        <f>SUM(D13,F13,H13,J13,L13,N13,P13,R13)</f>
        <v>5674.95</v>
      </c>
      <c r="U13" s="7"/>
    </row>
    <row r="14" spans="1:21" ht="26.25" thickTop="1">
      <c r="A14" s="233" t="s">
        <v>287</v>
      </c>
      <c r="B14" s="306" t="s">
        <v>657</v>
      </c>
      <c r="C14" s="307" t="s">
        <v>655</v>
      </c>
      <c r="D14" s="308">
        <f>SUM(D15:D23)</f>
        <v>611.61</v>
      </c>
      <c r="E14" s="307" t="s">
        <v>655</v>
      </c>
      <c r="F14" s="308">
        <f>SUM(F15:F23)</f>
        <v>2373.7199999999998</v>
      </c>
      <c r="G14" s="309" t="s">
        <v>655</v>
      </c>
      <c r="H14" s="308">
        <f>SUM(H18,H19,H22)</f>
        <v>2440.17</v>
      </c>
      <c r="I14" s="309" t="s">
        <v>655</v>
      </c>
      <c r="J14" s="308">
        <f>SUM(J15:J23)</f>
        <v>240.35999999999999</v>
      </c>
      <c r="K14" s="309" t="s">
        <v>655</v>
      </c>
      <c r="L14" s="310">
        <f>SUM(L15,L16,L17,L18,L19,L20,L21,L22,L23)</f>
        <v>0</v>
      </c>
      <c r="M14" s="309" t="s">
        <v>655</v>
      </c>
      <c r="N14" s="308">
        <f>SUM(N15:N23)</f>
        <v>2.78</v>
      </c>
      <c r="O14" s="309" t="s">
        <v>655</v>
      </c>
      <c r="P14" s="308">
        <f>SUM(P15:P23)</f>
        <v>5.42</v>
      </c>
      <c r="Q14" s="309" t="s">
        <v>655</v>
      </c>
      <c r="R14" s="308">
        <f>SUM(R15:R23)</f>
        <v>0.89</v>
      </c>
      <c r="S14" s="311">
        <f>SUM(D14,F14,H14,J14,L14,N14,P14,R14)</f>
        <v>5674.95</v>
      </c>
    </row>
    <row r="15" spans="1:21">
      <c r="A15" s="312" t="s">
        <v>289</v>
      </c>
      <c r="B15" s="282" t="s">
        <v>600</v>
      </c>
      <c r="C15" s="119" t="s">
        <v>655</v>
      </c>
      <c r="D15" s="313">
        <v>0</v>
      </c>
      <c r="E15" s="119" t="s">
        <v>655</v>
      </c>
      <c r="F15" s="313">
        <v>0</v>
      </c>
      <c r="G15" s="314" t="s">
        <v>655</v>
      </c>
      <c r="H15" s="315" t="s">
        <v>655</v>
      </c>
      <c r="I15" s="314" t="s">
        <v>655</v>
      </c>
      <c r="J15" s="316">
        <v>0</v>
      </c>
      <c r="K15" s="314" t="s">
        <v>655</v>
      </c>
      <c r="L15" s="316">
        <v>0</v>
      </c>
      <c r="M15" s="314" t="s">
        <v>655</v>
      </c>
      <c r="N15" s="317">
        <v>2.78</v>
      </c>
      <c r="O15" s="314" t="s">
        <v>655</v>
      </c>
      <c r="P15" s="316">
        <v>5.42</v>
      </c>
      <c r="Q15" s="314" t="s">
        <v>655</v>
      </c>
      <c r="R15" s="316">
        <v>0</v>
      </c>
      <c r="S15" s="318">
        <f>SUM(D15,F15,J15,L15,N15,P15,R15)</f>
        <v>8.1999999999999993</v>
      </c>
    </row>
    <row r="16" spans="1:21">
      <c r="A16" s="312" t="s">
        <v>291</v>
      </c>
      <c r="B16" s="282" t="s">
        <v>658</v>
      </c>
      <c r="C16" s="319" t="s">
        <v>655</v>
      </c>
      <c r="D16" s="320">
        <v>294.83</v>
      </c>
      <c r="E16" s="319" t="s">
        <v>655</v>
      </c>
      <c r="F16" s="320">
        <v>383.58</v>
      </c>
      <c r="G16" s="321" t="s">
        <v>655</v>
      </c>
      <c r="H16" s="322" t="s">
        <v>655</v>
      </c>
      <c r="I16" s="321" t="s">
        <v>655</v>
      </c>
      <c r="J16" s="323">
        <v>62.58</v>
      </c>
      <c r="K16" s="321" t="s">
        <v>655</v>
      </c>
      <c r="L16" s="316">
        <v>0</v>
      </c>
      <c r="M16" s="321" t="s">
        <v>655</v>
      </c>
      <c r="N16" s="317">
        <v>0</v>
      </c>
      <c r="O16" s="321" t="s">
        <v>655</v>
      </c>
      <c r="P16" s="316">
        <v>0</v>
      </c>
      <c r="Q16" s="321" t="s">
        <v>655</v>
      </c>
      <c r="R16" s="316">
        <v>0.89</v>
      </c>
      <c r="S16" s="318">
        <f>SUM(D16,F16,J16,L16,N16,P16,R16)</f>
        <v>741.88</v>
      </c>
    </row>
    <row r="17" spans="1:19">
      <c r="A17" s="312" t="s">
        <v>293</v>
      </c>
      <c r="B17" s="282" t="s">
        <v>608</v>
      </c>
      <c r="C17" s="319" t="s">
        <v>655</v>
      </c>
      <c r="D17" s="320">
        <v>53.36</v>
      </c>
      <c r="E17" s="319" t="s">
        <v>655</v>
      </c>
      <c r="F17" s="320">
        <v>611.97</v>
      </c>
      <c r="G17" s="321" t="s">
        <v>655</v>
      </c>
      <c r="H17" s="322" t="s">
        <v>655</v>
      </c>
      <c r="I17" s="321" t="s">
        <v>655</v>
      </c>
      <c r="J17" s="323">
        <v>0.92</v>
      </c>
      <c r="K17" s="321" t="s">
        <v>655</v>
      </c>
      <c r="L17" s="316">
        <v>0</v>
      </c>
      <c r="M17" s="321" t="s">
        <v>655</v>
      </c>
      <c r="N17" s="317">
        <v>0</v>
      </c>
      <c r="O17" s="321" t="s">
        <v>655</v>
      </c>
      <c r="P17" s="316">
        <v>0</v>
      </c>
      <c r="Q17" s="321" t="s">
        <v>655</v>
      </c>
      <c r="R17" s="316">
        <v>0</v>
      </c>
      <c r="S17" s="318">
        <f>SUM(D17,F17,J17,L17,N17,P17,R17)</f>
        <v>666.25</v>
      </c>
    </row>
    <row r="18" spans="1:19">
      <c r="A18" s="312" t="s">
        <v>659</v>
      </c>
      <c r="B18" s="282" t="s">
        <v>577</v>
      </c>
      <c r="C18" s="319" t="s">
        <v>655</v>
      </c>
      <c r="D18" s="320">
        <v>5.84</v>
      </c>
      <c r="E18" s="319" t="s">
        <v>655</v>
      </c>
      <c r="F18" s="320">
        <v>7.47</v>
      </c>
      <c r="G18" s="321" t="s">
        <v>655</v>
      </c>
      <c r="H18" s="323">
        <v>1172.53</v>
      </c>
      <c r="I18" s="321" t="s">
        <v>655</v>
      </c>
      <c r="J18" s="323">
        <v>1.33</v>
      </c>
      <c r="K18" s="321" t="s">
        <v>655</v>
      </c>
      <c r="L18" s="323">
        <v>0</v>
      </c>
      <c r="M18" s="321" t="s">
        <v>655</v>
      </c>
      <c r="N18" s="317">
        <v>0</v>
      </c>
      <c r="O18" s="321" t="s">
        <v>655</v>
      </c>
      <c r="P18" s="316">
        <v>0</v>
      </c>
      <c r="Q18" s="321" t="s">
        <v>655</v>
      </c>
      <c r="R18" s="316">
        <v>0</v>
      </c>
      <c r="S18" s="318">
        <f>SUM(D18,F18,J18,L18,N18,P18,R18,H18)</f>
        <v>1187.17</v>
      </c>
    </row>
    <row r="19" spans="1:19">
      <c r="A19" s="312" t="s">
        <v>660</v>
      </c>
      <c r="B19" s="282" t="s">
        <v>661</v>
      </c>
      <c r="C19" s="319" t="s">
        <v>655</v>
      </c>
      <c r="D19" s="320">
        <v>11.47</v>
      </c>
      <c r="E19" s="319" t="s">
        <v>655</v>
      </c>
      <c r="F19" s="320">
        <v>441.57</v>
      </c>
      <c r="G19" s="321" t="s">
        <v>655</v>
      </c>
      <c r="H19" s="323">
        <v>1267.6400000000001</v>
      </c>
      <c r="I19" s="321" t="s">
        <v>655</v>
      </c>
      <c r="J19" s="323">
        <v>8.9600000000000009</v>
      </c>
      <c r="K19" s="321" t="s">
        <v>655</v>
      </c>
      <c r="L19" s="323">
        <v>0</v>
      </c>
      <c r="M19" s="321" t="s">
        <v>655</v>
      </c>
      <c r="N19" s="317">
        <v>0</v>
      </c>
      <c r="O19" s="321" t="s">
        <v>655</v>
      </c>
      <c r="P19" s="316">
        <v>0</v>
      </c>
      <c r="Q19" s="321" t="s">
        <v>655</v>
      </c>
      <c r="R19" s="316">
        <v>0</v>
      </c>
      <c r="S19" s="318">
        <f>SUM(D19,F19,J19,L19,N19,P19,R19,H19)</f>
        <v>1729.64</v>
      </c>
    </row>
    <row r="20" spans="1:19">
      <c r="A20" s="312" t="s">
        <v>662</v>
      </c>
      <c r="B20" s="282" t="s">
        <v>581</v>
      </c>
      <c r="C20" s="319" t="s">
        <v>655</v>
      </c>
      <c r="D20" s="320">
        <v>246.11</v>
      </c>
      <c r="E20" s="319" t="s">
        <v>655</v>
      </c>
      <c r="F20" s="320">
        <v>606.65</v>
      </c>
      <c r="G20" s="321" t="s">
        <v>655</v>
      </c>
      <c r="H20" s="322" t="s">
        <v>655</v>
      </c>
      <c r="I20" s="321" t="s">
        <v>655</v>
      </c>
      <c r="J20" s="323">
        <v>166.57</v>
      </c>
      <c r="K20" s="321" t="s">
        <v>655</v>
      </c>
      <c r="L20" s="316">
        <v>0</v>
      </c>
      <c r="M20" s="321" t="s">
        <v>655</v>
      </c>
      <c r="N20" s="317">
        <v>0</v>
      </c>
      <c r="O20" s="321" t="s">
        <v>655</v>
      </c>
      <c r="P20" s="316">
        <v>0</v>
      </c>
      <c r="Q20" s="321" t="s">
        <v>655</v>
      </c>
      <c r="R20" s="316">
        <v>0</v>
      </c>
      <c r="S20" s="318">
        <f>SUM(D20,F20,J20,L20,N20,P20,R20)</f>
        <v>1019.3299999999999</v>
      </c>
    </row>
    <row r="21" spans="1:19">
      <c r="A21" s="312" t="s">
        <v>663</v>
      </c>
      <c r="B21" s="282" t="s">
        <v>587</v>
      </c>
      <c r="C21" s="319" t="s">
        <v>655</v>
      </c>
      <c r="D21" s="320">
        <v>0</v>
      </c>
      <c r="E21" s="319" t="s">
        <v>655</v>
      </c>
      <c r="F21" s="320">
        <v>322.48</v>
      </c>
      <c r="G21" s="321" t="s">
        <v>655</v>
      </c>
      <c r="H21" s="322" t="s">
        <v>655</v>
      </c>
      <c r="I21" s="321" t="s">
        <v>655</v>
      </c>
      <c r="J21" s="323">
        <v>0</v>
      </c>
      <c r="K21" s="321" t="s">
        <v>655</v>
      </c>
      <c r="L21" s="323">
        <v>0</v>
      </c>
      <c r="M21" s="321" t="s">
        <v>655</v>
      </c>
      <c r="N21" s="317">
        <v>0</v>
      </c>
      <c r="O21" s="321" t="s">
        <v>655</v>
      </c>
      <c r="P21" s="316">
        <v>0</v>
      </c>
      <c r="Q21" s="321" t="s">
        <v>655</v>
      </c>
      <c r="R21" s="316">
        <v>0</v>
      </c>
      <c r="S21" s="318">
        <f>SUM(D21,F21,J21,L21,N21,P21,R21)</f>
        <v>322.48</v>
      </c>
    </row>
    <row r="22" spans="1:19">
      <c r="A22" s="312" t="s">
        <v>664</v>
      </c>
      <c r="B22" s="282" t="s">
        <v>665</v>
      </c>
      <c r="C22" s="324" t="s">
        <v>655</v>
      </c>
      <c r="D22" s="325">
        <v>0</v>
      </c>
      <c r="E22" s="324" t="s">
        <v>655</v>
      </c>
      <c r="F22" s="325">
        <v>0</v>
      </c>
      <c r="G22" s="326" t="s">
        <v>655</v>
      </c>
      <c r="H22" s="327">
        <v>0</v>
      </c>
      <c r="I22" s="326" t="s">
        <v>655</v>
      </c>
      <c r="J22" s="327">
        <v>0</v>
      </c>
      <c r="K22" s="326" t="s">
        <v>655</v>
      </c>
      <c r="L22" s="327">
        <v>0</v>
      </c>
      <c r="M22" s="326" t="s">
        <v>655</v>
      </c>
      <c r="N22" s="317">
        <v>0</v>
      </c>
      <c r="O22" s="326" t="s">
        <v>655</v>
      </c>
      <c r="P22" s="316">
        <v>0</v>
      </c>
      <c r="Q22" s="326" t="s">
        <v>655</v>
      </c>
      <c r="R22" s="316">
        <v>0</v>
      </c>
      <c r="S22" s="318">
        <f>SUM(D22,F22,J22,L22,N22,P22,R22,H22)</f>
        <v>0</v>
      </c>
    </row>
    <row r="23" spans="1:19" ht="15.75" thickBot="1">
      <c r="A23" s="328" t="s">
        <v>666</v>
      </c>
      <c r="B23" s="329" t="s">
        <v>598</v>
      </c>
      <c r="C23" s="330" t="s">
        <v>655</v>
      </c>
      <c r="D23" s="331">
        <v>0</v>
      </c>
      <c r="E23" s="330" t="s">
        <v>655</v>
      </c>
      <c r="F23" s="331">
        <v>0</v>
      </c>
      <c r="G23" s="332" t="s">
        <v>655</v>
      </c>
      <c r="H23" s="333" t="s">
        <v>655</v>
      </c>
      <c r="I23" s="332" t="s">
        <v>655</v>
      </c>
      <c r="J23" s="334">
        <v>0</v>
      </c>
      <c r="K23" s="332" t="s">
        <v>655</v>
      </c>
      <c r="L23" s="334">
        <v>0</v>
      </c>
      <c r="M23" s="332" t="s">
        <v>655</v>
      </c>
      <c r="N23" s="335">
        <v>0</v>
      </c>
      <c r="O23" s="332" t="s">
        <v>655</v>
      </c>
      <c r="P23" s="336">
        <v>0</v>
      </c>
      <c r="Q23" s="332" t="s">
        <v>655</v>
      </c>
      <c r="R23" s="336">
        <v>0</v>
      </c>
      <c r="S23" s="337">
        <f>SUM(D23,F23,J23,L23,N23,P23,R23)</f>
        <v>0</v>
      </c>
    </row>
    <row r="24" spans="1:19" ht="26.25" thickTop="1">
      <c r="A24" s="233" t="s">
        <v>297</v>
      </c>
      <c r="B24" s="338" t="s">
        <v>667</v>
      </c>
      <c r="C24" s="339" t="s">
        <v>655</v>
      </c>
      <c r="D24" s="340">
        <f>SUM(D25,D26)</f>
        <v>0</v>
      </c>
      <c r="E24" s="339" t="s">
        <v>655</v>
      </c>
      <c r="F24" s="340">
        <f>SUM(F25,F26)</f>
        <v>0</v>
      </c>
      <c r="G24" s="234" t="s">
        <v>655</v>
      </c>
      <c r="H24" s="340">
        <f>SUM(H25,H26)</f>
        <v>0</v>
      </c>
      <c r="I24" s="234" t="s">
        <v>655</v>
      </c>
      <c r="J24" s="340">
        <f>SUM(J25,J26)</f>
        <v>0</v>
      </c>
      <c r="K24" s="234" t="s">
        <v>655</v>
      </c>
      <c r="L24" s="340">
        <f>SUM(L25,L26)</f>
        <v>0</v>
      </c>
      <c r="M24" s="234" t="s">
        <v>655</v>
      </c>
      <c r="N24" s="340">
        <f>SUM(N25,N26)</f>
        <v>0</v>
      </c>
      <c r="O24" s="234" t="s">
        <v>655</v>
      </c>
      <c r="P24" s="340">
        <f>SUM(P25,P26)</f>
        <v>0</v>
      </c>
      <c r="Q24" s="234" t="s">
        <v>655</v>
      </c>
      <c r="R24" s="340">
        <f>SUM(R25,R26)</f>
        <v>0</v>
      </c>
      <c r="S24" s="341">
        <f>SUM(D24,F24,H24,J24,L24,N24,P24,R24)</f>
        <v>0</v>
      </c>
    </row>
    <row r="25" spans="1:19">
      <c r="A25" s="312" t="s">
        <v>668</v>
      </c>
      <c r="B25" s="282" t="s">
        <v>669</v>
      </c>
      <c r="C25" s="119" t="s">
        <v>655</v>
      </c>
      <c r="D25" s="342">
        <v>0</v>
      </c>
      <c r="E25" s="119" t="s">
        <v>655</v>
      </c>
      <c r="F25" s="342">
        <v>0</v>
      </c>
      <c r="G25" s="13" t="s">
        <v>655</v>
      </c>
      <c r="H25" s="343">
        <v>0</v>
      </c>
      <c r="I25" s="13" t="s">
        <v>655</v>
      </c>
      <c r="J25" s="343">
        <v>0</v>
      </c>
      <c r="K25" s="13" t="s">
        <v>655</v>
      </c>
      <c r="L25" s="343">
        <v>0</v>
      </c>
      <c r="M25" s="13" t="s">
        <v>655</v>
      </c>
      <c r="N25" s="344">
        <v>0</v>
      </c>
      <c r="O25" s="13" t="s">
        <v>655</v>
      </c>
      <c r="P25" s="343">
        <v>0</v>
      </c>
      <c r="Q25" s="13" t="s">
        <v>655</v>
      </c>
      <c r="R25" s="345">
        <v>0</v>
      </c>
      <c r="S25" s="346">
        <f>SUM(D25,F25,H25,J25,L25,N25,P25,R25)</f>
        <v>0</v>
      </c>
    </row>
    <row r="26" spans="1:19" ht="15.75" thickBot="1">
      <c r="A26" s="328" t="s">
        <v>670</v>
      </c>
      <c r="B26" s="329" t="s">
        <v>671</v>
      </c>
      <c r="C26" s="330" t="s">
        <v>655</v>
      </c>
      <c r="D26" s="347">
        <v>0</v>
      </c>
      <c r="E26" s="330" t="s">
        <v>655</v>
      </c>
      <c r="F26" s="347">
        <v>0</v>
      </c>
      <c r="G26" s="348" t="s">
        <v>655</v>
      </c>
      <c r="H26" s="349">
        <v>0</v>
      </c>
      <c r="I26" s="348" t="s">
        <v>655</v>
      </c>
      <c r="J26" s="349">
        <v>0</v>
      </c>
      <c r="K26" s="348" t="s">
        <v>655</v>
      </c>
      <c r="L26" s="349">
        <v>0</v>
      </c>
      <c r="M26" s="348" t="s">
        <v>655</v>
      </c>
      <c r="N26" s="350">
        <v>0</v>
      </c>
      <c r="O26" s="348" t="s">
        <v>655</v>
      </c>
      <c r="P26" s="351">
        <v>0</v>
      </c>
      <c r="Q26" s="348" t="s">
        <v>655</v>
      </c>
      <c r="R26" s="351">
        <v>0</v>
      </c>
      <c r="S26" s="346">
        <f>SUM(D26,F26,H26,J26,L26,N26,P26,R26)</f>
        <v>0</v>
      </c>
    </row>
    <row r="27" spans="1:19" ht="33.75" customHeight="1" thickTop="1" thickBot="1">
      <c r="A27" s="352" t="s">
        <v>353</v>
      </c>
      <c r="B27" s="353" t="s">
        <v>672</v>
      </c>
      <c r="C27" s="354">
        <f>SUM(C30:C38,C40,C41)</f>
        <v>0</v>
      </c>
      <c r="D27" s="355">
        <v>0</v>
      </c>
      <c r="E27" s="354">
        <f>SUM(E30:E38,E40,E41)</f>
        <v>0</v>
      </c>
      <c r="F27" s="355">
        <v>0</v>
      </c>
      <c r="G27" s="356" t="s">
        <v>655</v>
      </c>
      <c r="H27" s="357" t="s">
        <v>655</v>
      </c>
      <c r="I27" s="356">
        <f>SUM(I30:I38,I40,I41)</f>
        <v>0</v>
      </c>
      <c r="J27" s="358">
        <v>0</v>
      </c>
      <c r="K27" s="356">
        <f>SUM(K30:K38,K40,K41)</f>
        <v>100</v>
      </c>
      <c r="L27" s="358">
        <v>454.62</v>
      </c>
      <c r="M27" s="359">
        <f>SUM(M30:M38,M40,M41)</f>
        <v>100</v>
      </c>
      <c r="N27" s="355">
        <v>40.53</v>
      </c>
      <c r="O27" s="356">
        <f>SUM(O30:O38,O40,O41)</f>
        <v>0</v>
      </c>
      <c r="P27" s="358">
        <v>0</v>
      </c>
      <c r="Q27" s="356">
        <f>SUM(Q30:Q38,Q40,Q41)</f>
        <v>0</v>
      </c>
      <c r="R27" s="358">
        <v>0</v>
      </c>
      <c r="S27" s="360">
        <f>SUM(D27,F27,J27,L27,N27,P27,R27)</f>
        <v>495.15</v>
      </c>
    </row>
    <row r="28" spans="1:19" ht="30" customHeight="1" thickTop="1">
      <c r="A28" s="1050" t="s">
        <v>673</v>
      </c>
      <c r="B28" s="1051"/>
      <c r="C28" s="1048" t="s">
        <v>674</v>
      </c>
      <c r="D28" s="1049"/>
      <c r="E28" s="1048" t="s">
        <v>674</v>
      </c>
      <c r="F28" s="1049"/>
      <c r="G28" s="361" t="s">
        <v>655</v>
      </c>
      <c r="H28" s="361" t="s">
        <v>655</v>
      </c>
      <c r="I28" s="1048" t="s">
        <v>674</v>
      </c>
      <c r="J28" s="1049"/>
      <c r="K28" s="1048" t="s">
        <v>674</v>
      </c>
      <c r="L28" s="1049"/>
      <c r="M28" s="1048" t="s">
        <v>674</v>
      </c>
      <c r="N28" s="1049"/>
      <c r="O28" s="1048" t="s">
        <v>674</v>
      </c>
      <c r="P28" s="1049"/>
      <c r="Q28" s="1048" t="s">
        <v>674</v>
      </c>
      <c r="R28" s="1049"/>
      <c r="S28" s="362" t="s">
        <v>655</v>
      </c>
    </row>
    <row r="29" spans="1:19" ht="25.5">
      <c r="A29" s="363" t="s">
        <v>302</v>
      </c>
      <c r="B29" s="364" t="s">
        <v>675</v>
      </c>
      <c r="C29" s="365">
        <f t="shared" ref="C29:F29" si="0">SUM(C30:C38)</f>
        <v>0</v>
      </c>
      <c r="D29" s="366">
        <f t="shared" si="0"/>
        <v>0</v>
      </c>
      <c r="E29" s="365">
        <f t="shared" si="0"/>
        <v>0</v>
      </c>
      <c r="F29" s="366">
        <f t="shared" si="0"/>
        <v>0</v>
      </c>
      <c r="G29" s="367" t="s">
        <v>655</v>
      </c>
      <c r="H29" s="367" t="s">
        <v>655</v>
      </c>
      <c r="I29" s="368">
        <f t="shared" ref="I29:R29" si="1">SUM(I30:I38)</f>
        <v>0</v>
      </c>
      <c r="J29" s="366">
        <f t="shared" si="1"/>
        <v>0</v>
      </c>
      <c r="K29" s="368">
        <f t="shared" si="1"/>
        <v>100</v>
      </c>
      <c r="L29" s="366">
        <f t="shared" si="1"/>
        <v>454.62</v>
      </c>
      <c r="M29" s="368">
        <f t="shared" si="1"/>
        <v>100</v>
      </c>
      <c r="N29" s="366">
        <f t="shared" si="1"/>
        <v>40.53</v>
      </c>
      <c r="O29" s="368">
        <f t="shared" si="1"/>
        <v>0</v>
      </c>
      <c r="P29" s="366">
        <f t="shared" si="1"/>
        <v>0</v>
      </c>
      <c r="Q29" s="368">
        <f t="shared" si="1"/>
        <v>0</v>
      </c>
      <c r="R29" s="366">
        <f t="shared" si="1"/>
        <v>0</v>
      </c>
      <c r="S29" s="369">
        <f>SUM(S30:S38)</f>
        <v>495.15</v>
      </c>
    </row>
    <row r="30" spans="1:19">
      <c r="A30" s="312" t="s">
        <v>304</v>
      </c>
      <c r="B30" s="282" t="s">
        <v>600</v>
      </c>
      <c r="C30" s="370">
        <v>0</v>
      </c>
      <c r="D30" s="371">
        <f>$D$27*C30/100</f>
        <v>0</v>
      </c>
      <c r="E30" s="372">
        <v>0</v>
      </c>
      <c r="F30" s="371">
        <f>$F$27*E30/100</f>
        <v>0</v>
      </c>
      <c r="G30" s="373" t="s">
        <v>655</v>
      </c>
      <c r="H30" s="373" t="s">
        <v>655</v>
      </c>
      <c r="I30" s="374">
        <v>0</v>
      </c>
      <c r="J30" s="371">
        <f>$J$27*I30/100</f>
        <v>0</v>
      </c>
      <c r="K30" s="375">
        <v>6</v>
      </c>
      <c r="L30" s="371">
        <f>$L$27*K30/100</f>
        <v>27.277200000000004</v>
      </c>
      <c r="M30" s="376">
        <v>0</v>
      </c>
      <c r="N30" s="371">
        <f>$N$27*M30/100</f>
        <v>0</v>
      </c>
      <c r="O30" s="376">
        <v>0</v>
      </c>
      <c r="P30" s="371">
        <f>$P$27*O30/100</f>
        <v>0</v>
      </c>
      <c r="Q30" s="377">
        <v>0</v>
      </c>
      <c r="R30" s="371">
        <f>$R$27*Q30/100</f>
        <v>0</v>
      </c>
      <c r="S30" s="378">
        <f>SUM(D30,F30,J30,L30,N30,P30,R30)</f>
        <v>27.277200000000004</v>
      </c>
    </row>
    <row r="31" spans="1:19">
      <c r="A31" s="312" t="s">
        <v>308</v>
      </c>
      <c r="B31" s="282" t="s">
        <v>658</v>
      </c>
      <c r="C31" s="370">
        <v>0</v>
      </c>
      <c r="D31" s="371">
        <f t="shared" ref="D31:D38" si="2">$D$27*C31/100</f>
        <v>0</v>
      </c>
      <c r="E31" s="372">
        <v>0</v>
      </c>
      <c r="F31" s="371">
        <f t="shared" ref="F31:F38" si="3">$F$27*E31/100</f>
        <v>0</v>
      </c>
      <c r="G31" s="373" t="s">
        <v>655</v>
      </c>
      <c r="H31" s="373" t="s">
        <v>655</v>
      </c>
      <c r="I31" s="374">
        <v>0</v>
      </c>
      <c r="J31" s="371">
        <f t="shared" ref="J31:J41" si="4">$J$27*I31/100</f>
        <v>0</v>
      </c>
      <c r="K31" s="375">
        <v>10</v>
      </c>
      <c r="L31" s="371">
        <f t="shared" ref="L31:L41" si="5">$L$27*K31/100</f>
        <v>45.461999999999996</v>
      </c>
      <c r="M31" s="376">
        <v>41</v>
      </c>
      <c r="N31" s="371">
        <f t="shared" ref="N31:N38" si="6">$N$27*M31/100</f>
        <v>16.6173</v>
      </c>
      <c r="O31" s="376">
        <v>0</v>
      </c>
      <c r="P31" s="371">
        <f t="shared" ref="P31:P41" si="7">$P$27*O31/100</f>
        <v>0</v>
      </c>
      <c r="Q31" s="377">
        <v>0</v>
      </c>
      <c r="R31" s="371">
        <f t="shared" ref="R31:R41" si="8">$R$27*Q31/100</f>
        <v>0</v>
      </c>
      <c r="S31" s="378">
        <f t="shared" ref="S31:S38" si="9">SUM(D31,F31,J31,L31,N31,P31,R31)</f>
        <v>62.079299999999996</v>
      </c>
    </row>
    <row r="32" spans="1:19">
      <c r="A32" s="312" t="s">
        <v>676</v>
      </c>
      <c r="B32" s="282" t="s">
        <v>608</v>
      </c>
      <c r="C32" s="370">
        <v>0</v>
      </c>
      <c r="D32" s="371">
        <f t="shared" si="2"/>
        <v>0</v>
      </c>
      <c r="E32" s="372">
        <v>0</v>
      </c>
      <c r="F32" s="371">
        <f t="shared" si="3"/>
        <v>0</v>
      </c>
      <c r="G32" s="373" t="s">
        <v>655</v>
      </c>
      <c r="H32" s="373" t="s">
        <v>655</v>
      </c>
      <c r="I32" s="374">
        <v>0</v>
      </c>
      <c r="J32" s="371">
        <f t="shared" si="4"/>
        <v>0</v>
      </c>
      <c r="K32" s="375">
        <v>0</v>
      </c>
      <c r="L32" s="371">
        <f t="shared" si="5"/>
        <v>0</v>
      </c>
      <c r="M32" s="376">
        <v>0</v>
      </c>
      <c r="N32" s="371">
        <f t="shared" si="6"/>
        <v>0</v>
      </c>
      <c r="O32" s="376">
        <v>0</v>
      </c>
      <c r="P32" s="371">
        <f t="shared" si="7"/>
        <v>0</v>
      </c>
      <c r="Q32" s="377">
        <v>0</v>
      </c>
      <c r="R32" s="371">
        <f t="shared" si="8"/>
        <v>0</v>
      </c>
      <c r="S32" s="378">
        <f t="shared" si="9"/>
        <v>0</v>
      </c>
    </row>
    <row r="33" spans="1:19">
      <c r="A33" s="312" t="s">
        <v>677</v>
      </c>
      <c r="B33" s="282" t="s">
        <v>577</v>
      </c>
      <c r="C33" s="370">
        <v>0</v>
      </c>
      <c r="D33" s="371">
        <f t="shared" si="2"/>
        <v>0</v>
      </c>
      <c r="E33" s="372">
        <v>0</v>
      </c>
      <c r="F33" s="371">
        <f t="shared" si="3"/>
        <v>0</v>
      </c>
      <c r="G33" s="373" t="s">
        <v>655</v>
      </c>
      <c r="H33" s="373" t="s">
        <v>655</v>
      </c>
      <c r="I33" s="374">
        <v>0</v>
      </c>
      <c r="J33" s="371">
        <f t="shared" si="4"/>
        <v>0</v>
      </c>
      <c r="K33" s="375">
        <v>12</v>
      </c>
      <c r="L33" s="371">
        <f t="shared" si="5"/>
        <v>54.554400000000008</v>
      </c>
      <c r="M33" s="376">
        <v>4</v>
      </c>
      <c r="N33" s="371">
        <f t="shared" si="6"/>
        <v>1.6212</v>
      </c>
      <c r="O33" s="376">
        <v>0</v>
      </c>
      <c r="P33" s="371">
        <f t="shared" si="7"/>
        <v>0</v>
      </c>
      <c r="Q33" s="377">
        <v>0</v>
      </c>
      <c r="R33" s="371">
        <f t="shared" si="8"/>
        <v>0</v>
      </c>
      <c r="S33" s="378">
        <f t="shared" si="9"/>
        <v>56.17560000000001</v>
      </c>
    </row>
    <row r="34" spans="1:19">
      <c r="A34" s="312" t="s">
        <v>678</v>
      </c>
      <c r="B34" s="282" t="s">
        <v>661</v>
      </c>
      <c r="C34" s="370">
        <v>0</v>
      </c>
      <c r="D34" s="371">
        <f t="shared" si="2"/>
        <v>0</v>
      </c>
      <c r="E34" s="372">
        <v>0</v>
      </c>
      <c r="F34" s="371">
        <f t="shared" si="3"/>
        <v>0</v>
      </c>
      <c r="G34" s="373" t="s">
        <v>655</v>
      </c>
      <c r="H34" s="373" t="s">
        <v>655</v>
      </c>
      <c r="I34" s="374">
        <v>0</v>
      </c>
      <c r="J34" s="371">
        <f t="shared" si="4"/>
        <v>0</v>
      </c>
      <c r="K34" s="375">
        <v>11</v>
      </c>
      <c r="L34" s="371">
        <f t="shared" si="5"/>
        <v>50.008199999999995</v>
      </c>
      <c r="M34" s="376">
        <v>29</v>
      </c>
      <c r="N34" s="371">
        <f t="shared" si="6"/>
        <v>11.753700000000002</v>
      </c>
      <c r="O34" s="376">
        <v>0</v>
      </c>
      <c r="P34" s="371">
        <f t="shared" si="7"/>
        <v>0</v>
      </c>
      <c r="Q34" s="377">
        <v>0</v>
      </c>
      <c r="R34" s="371">
        <f t="shared" si="8"/>
        <v>0</v>
      </c>
      <c r="S34" s="378">
        <f t="shared" si="9"/>
        <v>61.761899999999997</v>
      </c>
    </row>
    <row r="35" spans="1:19">
      <c r="A35" s="312" t="s">
        <v>679</v>
      </c>
      <c r="B35" s="282" t="s">
        <v>581</v>
      </c>
      <c r="C35" s="370">
        <v>0</v>
      </c>
      <c r="D35" s="371">
        <f t="shared" si="2"/>
        <v>0</v>
      </c>
      <c r="E35" s="372">
        <v>0</v>
      </c>
      <c r="F35" s="371">
        <f t="shared" si="3"/>
        <v>0</v>
      </c>
      <c r="G35" s="373" t="s">
        <v>655</v>
      </c>
      <c r="H35" s="373" t="s">
        <v>655</v>
      </c>
      <c r="I35" s="374">
        <v>0</v>
      </c>
      <c r="J35" s="371">
        <f t="shared" si="4"/>
        <v>0</v>
      </c>
      <c r="K35" s="375">
        <v>0</v>
      </c>
      <c r="L35" s="371">
        <f t="shared" si="5"/>
        <v>0</v>
      </c>
      <c r="M35" s="376">
        <v>26</v>
      </c>
      <c r="N35" s="371">
        <f t="shared" si="6"/>
        <v>10.537799999999999</v>
      </c>
      <c r="O35" s="376">
        <v>0</v>
      </c>
      <c r="P35" s="371">
        <f t="shared" si="7"/>
        <v>0</v>
      </c>
      <c r="Q35" s="377">
        <v>0</v>
      </c>
      <c r="R35" s="371">
        <f t="shared" si="8"/>
        <v>0</v>
      </c>
      <c r="S35" s="378">
        <f t="shared" si="9"/>
        <v>10.537799999999999</v>
      </c>
    </row>
    <row r="36" spans="1:19">
      <c r="A36" s="312" t="s">
        <v>680</v>
      </c>
      <c r="B36" s="282" t="s">
        <v>587</v>
      </c>
      <c r="C36" s="370">
        <v>0</v>
      </c>
      <c r="D36" s="371">
        <f t="shared" si="2"/>
        <v>0</v>
      </c>
      <c r="E36" s="372">
        <v>0</v>
      </c>
      <c r="F36" s="371">
        <f t="shared" si="3"/>
        <v>0</v>
      </c>
      <c r="G36" s="373" t="s">
        <v>655</v>
      </c>
      <c r="H36" s="373" t="s">
        <v>655</v>
      </c>
      <c r="I36" s="374">
        <v>0</v>
      </c>
      <c r="J36" s="371">
        <f t="shared" si="4"/>
        <v>0</v>
      </c>
      <c r="K36" s="375">
        <v>38</v>
      </c>
      <c r="L36" s="371">
        <f t="shared" si="5"/>
        <v>172.75560000000002</v>
      </c>
      <c r="M36" s="376">
        <v>0</v>
      </c>
      <c r="N36" s="371">
        <f t="shared" si="6"/>
        <v>0</v>
      </c>
      <c r="O36" s="376">
        <v>0</v>
      </c>
      <c r="P36" s="371">
        <f t="shared" si="7"/>
        <v>0</v>
      </c>
      <c r="Q36" s="377">
        <v>0</v>
      </c>
      <c r="R36" s="371">
        <f t="shared" si="8"/>
        <v>0</v>
      </c>
      <c r="S36" s="378">
        <f t="shared" si="9"/>
        <v>172.75560000000002</v>
      </c>
    </row>
    <row r="37" spans="1:19">
      <c r="A37" s="312" t="s">
        <v>681</v>
      </c>
      <c r="B37" s="282" t="s">
        <v>665</v>
      </c>
      <c r="C37" s="370">
        <v>0</v>
      </c>
      <c r="D37" s="371">
        <f t="shared" si="2"/>
        <v>0</v>
      </c>
      <c r="E37" s="372">
        <v>0</v>
      </c>
      <c r="F37" s="371">
        <f t="shared" si="3"/>
        <v>0</v>
      </c>
      <c r="G37" s="373" t="s">
        <v>655</v>
      </c>
      <c r="H37" s="373" t="s">
        <v>655</v>
      </c>
      <c r="I37" s="374">
        <v>0</v>
      </c>
      <c r="J37" s="371">
        <f t="shared" si="4"/>
        <v>0</v>
      </c>
      <c r="K37" s="375">
        <v>0</v>
      </c>
      <c r="L37" s="371">
        <f t="shared" si="5"/>
        <v>0</v>
      </c>
      <c r="M37" s="376">
        <v>0</v>
      </c>
      <c r="N37" s="371">
        <f t="shared" si="6"/>
        <v>0</v>
      </c>
      <c r="O37" s="376">
        <v>0</v>
      </c>
      <c r="P37" s="371">
        <f t="shared" si="7"/>
        <v>0</v>
      </c>
      <c r="Q37" s="377">
        <v>0</v>
      </c>
      <c r="R37" s="371">
        <f t="shared" si="8"/>
        <v>0</v>
      </c>
      <c r="S37" s="378">
        <f t="shared" si="9"/>
        <v>0</v>
      </c>
    </row>
    <row r="38" spans="1:19" ht="15.75" thickBot="1">
      <c r="A38" s="328" t="s">
        <v>682</v>
      </c>
      <c r="B38" s="329" t="s">
        <v>598</v>
      </c>
      <c r="C38" s="379">
        <v>0</v>
      </c>
      <c r="D38" s="380">
        <f t="shared" si="2"/>
        <v>0</v>
      </c>
      <c r="E38" s="381">
        <v>0</v>
      </c>
      <c r="F38" s="380">
        <f t="shared" si="3"/>
        <v>0</v>
      </c>
      <c r="G38" s="382" t="s">
        <v>655</v>
      </c>
      <c r="H38" s="382" t="s">
        <v>655</v>
      </c>
      <c r="I38" s="383">
        <v>0</v>
      </c>
      <c r="J38" s="380">
        <f t="shared" si="4"/>
        <v>0</v>
      </c>
      <c r="K38" s="384">
        <v>23</v>
      </c>
      <c r="L38" s="380">
        <f t="shared" si="5"/>
        <v>104.5626</v>
      </c>
      <c r="M38" s="385">
        <v>0</v>
      </c>
      <c r="N38" s="380">
        <f t="shared" si="6"/>
        <v>0</v>
      </c>
      <c r="O38" s="385">
        <v>0</v>
      </c>
      <c r="P38" s="380">
        <f t="shared" si="7"/>
        <v>0</v>
      </c>
      <c r="Q38" s="386">
        <v>0</v>
      </c>
      <c r="R38" s="380">
        <f t="shared" si="8"/>
        <v>0</v>
      </c>
      <c r="S38" s="378">
        <f t="shared" si="9"/>
        <v>104.5626</v>
      </c>
    </row>
    <row r="39" spans="1:19" ht="26.25" thickTop="1">
      <c r="A39" s="233" t="s">
        <v>356</v>
      </c>
      <c r="B39" s="338" t="s">
        <v>683</v>
      </c>
      <c r="C39" s="387">
        <f t="shared" ref="C39:E39" si="10">SUM(C40,C41)</f>
        <v>0</v>
      </c>
      <c r="D39" s="388">
        <f t="shared" si="10"/>
        <v>0</v>
      </c>
      <c r="E39" s="387">
        <f t="shared" si="10"/>
        <v>0</v>
      </c>
      <c r="F39" s="388">
        <f>SUM(F40,F41)</f>
        <v>0</v>
      </c>
      <c r="G39" s="389" t="s">
        <v>655</v>
      </c>
      <c r="H39" s="389" t="s">
        <v>655</v>
      </c>
      <c r="I39" s="390">
        <f t="shared" ref="I39:R39" si="11">SUM(I40,I41)</f>
        <v>0</v>
      </c>
      <c r="J39" s="388">
        <f t="shared" si="11"/>
        <v>0</v>
      </c>
      <c r="K39" s="390">
        <f t="shared" si="11"/>
        <v>0</v>
      </c>
      <c r="L39" s="388">
        <f t="shared" si="11"/>
        <v>0</v>
      </c>
      <c r="M39" s="390">
        <f t="shared" si="11"/>
        <v>0</v>
      </c>
      <c r="N39" s="388">
        <f t="shared" si="11"/>
        <v>0</v>
      </c>
      <c r="O39" s="390">
        <f t="shared" si="11"/>
        <v>0</v>
      </c>
      <c r="P39" s="388">
        <f t="shared" si="11"/>
        <v>0</v>
      </c>
      <c r="Q39" s="390">
        <f t="shared" si="11"/>
        <v>0</v>
      </c>
      <c r="R39" s="388">
        <f t="shared" si="11"/>
        <v>0</v>
      </c>
      <c r="S39" s="391">
        <f>SUM(S40,S41)</f>
        <v>0</v>
      </c>
    </row>
    <row r="40" spans="1:19">
      <c r="A40" s="312" t="s">
        <v>389</v>
      </c>
      <c r="B40" s="282" t="s">
        <v>669</v>
      </c>
      <c r="C40" s="370">
        <v>0</v>
      </c>
      <c r="D40" s="371">
        <f>$D$27*C40/100</f>
        <v>0</v>
      </c>
      <c r="E40" s="372">
        <v>0</v>
      </c>
      <c r="F40" s="371">
        <f>$F$27*E40/100</f>
        <v>0</v>
      </c>
      <c r="G40" s="373" t="s">
        <v>655</v>
      </c>
      <c r="H40" s="373" t="s">
        <v>655</v>
      </c>
      <c r="I40" s="374">
        <v>0</v>
      </c>
      <c r="J40" s="371">
        <f t="shared" si="4"/>
        <v>0</v>
      </c>
      <c r="K40" s="375">
        <v>0</v>
      </c>
      <c r="L40" s="371">
        <f t="shared" si="5"/>
        <v>0</v>
      </c>
      <c r="M40" s="376">
        <v>0</v>
      </c>
      <c r="N40" s="371">
        <f>$N$27*M40/100</f>
        <v>0</v>
      </c>
      <c r="O40" s="376">
        <v>0</v>
      </c>
      <c r="P40" s="371">
        <f t="shared" si="7"/>
        <v>0</v>
      </c>
      <c r="Q40" s="377">
        <v>0</v>
      </c>
      <c r="R40" s="371">
        <f t="shared" si="8"/>
        <v>0</v>
      </c>
      <c r="S40" s="392">
        <f>SUM(D40,F40,J40,L40,N40,P40,R40)</f>
        <v>0</v>
      </c>
    </row>
    <row r="41" spans="1:19" ht="15.75" thickBot="1">
      <c r="A41" s="328" t="s">
        <v>684</v>
      </c>
      <c r="B41" s="329" t="s">
        <v>671</v>
      </c>
      <c r="C41" s="379">
        <v>0</v>
      </c>
      <c r="D41" s="380">
        <f>$D$27*C41/100</f>
        <v>0</v>
      </c>
      <c r="E41" s="381">
        <v>0</v>
      </c>
      <c r="F41" s="371">
        <f>$F$27*E41/100</f>
        <v>0</v>
      </c>
      <c r="G41" s="382" t="s">
        <v>655</v>
      </c>
      <c r="H41" s="382" t="s">
        <v>655</v>
      </c>
      <c r="I41" s="383">
        <v>0</v>
      </c>
      <c r="J41" s="371">
        <f t="shared" si="4"/>
        <v>0</v>
      </c>
      <c r="K41" s="384">
        <v>0</v>
      </c>
      <c r="L41" s="371">
        <f t="shared" si="5"/>
        <v>0</v>
      </c>
      <c r="M41" s="385">
        <v>0</v>
      </c>
      <c r="N41" s="371">
        <f>$N$27*M41/100</f>
        <v>0</v>
      </c>
      <c r="O41" s="385">
        <v>0</v>
      </c>
      <c r="P41" s="371">
        <f t="shared" si="7"/>
        <v>0</v>
      </c>
      <c r="Q41" s="386">
        <v>0</v>
      </c>
      <c r="R41" s="371">
        <f t="shared" si="8"/>
        <v>0</v>
      </c>
      <c r="S41" s="392">
        <f>SUM(D41,F41,J41,L41,N41,P41,R41)</f>
        <v>0</v>
      </c>
    </row>
    <row r="42" spans="1:19" ht="31.5" customHeight="1" thickTop="1" thickBot="1">
      <c r="A42" s="393" t="s">
        <v>366</v>
      </c>
      <c r="B42" s="394" t="s">
        <v>685</v>
      </c>
      <c r="C42" s="395">
        <f>SUM(C45:C53,C55,C56)</f>
        <v>100</v>
      </c>
      <c r="D42" s="396">
        <v>0</v>
      </c>
      <c r="E42" s="395">
        <f>SUM(E45:E53,E55,E56)</f>
        <v>100</v>
      </c>
      <c r="F42" s="396">
        <v>0</v>
      </c>
      <c r="G42" s="397" t="s">
        <v>655</v>
      </c>
      <c r="H42" s="398" t="s">
        <v>655</v>
      </c>
      <c r="I42" s="399">
        <f>SUM(I45:I53,I55,I56)</f>
        <v>100.00000000000001</v>
      </c>
      <c r="J42" s="400">
        <v>0</v>
      </c>
      <c r="K42" s="399">
        <f>SUM(K45:K53,K55,K56)</f>
        <v>100</v>
      </c>
      <c r="L42" s="400">
        <v>0</v>
      </c>
      <c r="M42" s="399">
        <f>SUM(M45:M53,M55,M56)</f>
        <v>100</v>
      </c>
      <c r="N42" s="396">
        <v>85.79</v>
      </c>
      <c r="O42" s="399">
        <f>SUM(O45:O53,O55,O56)</f>
        <v>100</v>
      </c>
      <c r="P42" s="400">
        <v>0.55000000000000004</v>
      </c>
      <c r="Q42" s="399">
        <f>SUM(Q45:Q53,Q55,Q56)</f>
        <v>100</v>
      </c>
      <c r="R42" s="401">
        <v>0</v>
      </c>
      <c r="S42" s="402">
        <f>SUM(D42,F42,J42,L42,N42,P42,R42)</f>
        <v>86.34</v>
      </c>
    </row>
    <row r="43" spans="1:19" ht="21.75" customHeight="1" thickTop="1">
      <c r="A43" s="1050" t="s">
        <v>686</v>
      </c>
      <c r="B43" s="1051"/>
      <c r="C43" s="1052" t="s">
        <v>687</v>
      </c>
      <c r="D43" s="1053"/>
      <c r="E43" s="1053"/>
      <c r="F43" s="1053"/>
      <c r="G43" s="1053"/>
      <c r="H43" s="1053"/>
      <c r="I43" s="1053"/>
      <c r="J43" s="1053"/>
      <c r="K43" s="1053"/>
      <c r="L43" s="1053"/>
      <c r="M43" s="1053"/>
      <c r="N43" s="1053"/>
      <c r="O43" s="1053"/>
      <c r="P43" s="1053"/>
      <c r="Q43" s="1053"/>
      <c r="R43" s="1053"/>
      <c r="S43" s="1054"/>
    </row>
    <row r="44" spans="1:19" ht="25.5">
      <c r="A44" s="363" t="s">
        <v>167</v>
      </c>
      <c r="B44" s="364" t="s">
        <v>688</v>
      </c>
      <c r="C44" s="365">
        <f t="shared" ref="C44:F44" si="12">SUM(C45:C53)</f>
        <v>100</v>
      </c>
      <c r="D44" s="366">
        <f t="shared" si="12"/>
        <v>0</v>
      </c>
      <c r="E44" s="365">
        <f t="shared" si="12"/>
        <v>100</v>
      </c>
      <c r="F44" s="366">
        <f t="shared" si="12"/>
        <v>0</v>
      </c>
      <c r="G44" s="367" t="s">
        <v>655</v>
      </c>
      <c r="H44" s="367" t="s">
        <v>655</v>
      </c>
      <c r="I44" s="368">
        <f t="shared" ref="I44:R44" si="13">SUM(I45:I53)</f>
        <v>100.00000000000001</v>
      </c>
      <c r="J44" s="366">
        <f t="shared" si="13"/>
        <v>0</v>
      </c>
      <c r="K44" s="368">
        <f t="shared" si="13"/>
        <v>100</v>
      </c>
      <c r="L44" s="366">
        <f t="shared" si="13"/>
        <v>0</v>
      </c>
      <c r="M44" s="368">
        <f t="shared" si="13"/>
        <v>100</v>
      </c>
      <c r="N44" s="366">
        <f t="shared" si="13"/>
        <v>85.789999999999992</v>
      </c>
      <c r="O44" s="368">
        <f t="shared" si="13"/>
        <v>100</v>
      </c>
      <c r="P44" s="366">
        <f t="shared" si="13"/>
        <v>0.55000000000000004</v>
      </c>
      <c r="Q44" s="368">
        <f t="shared" si="13"/>
        <v>100</v>
      </c>
      <c r="R44" s="366">
        <f t="shared" si="13"/>
        <v>0</v>
      </c>
      <c r="S44" s="369">
        <f>SUM(S45:S53)</f>
        <v>86.34</v>
      </c>
    </row>
    <row r="45" spans="1:19">
      <c r="A45" s="403" t="s">
        <v>169</v>
      </c>
      <c r="B45" s="282" t="s">
        <v>600</v>
      </c>
      <c r="C45" s="404">
        <f t="shared" ref="C45:C53" si="14">IF($D$13+$D$27=0,0,(D15+D30)/($D$13+$D$27)*100)</f>
        <v>0</v>
      </c>
      <c r="D45" s="405">
        <f>$D$42*C45/100</f>
        <v>0</v>
      </c>
      <c r="E45" s="404">
        <f t="shared" ref="E45:E53" si="15">IF($F$13+$F$27=0,0,(F15+F30)/($F$13+$F$27)*100)</f>
        <v>0</v>
      </c>
      <c r="F45" s="405">
        <f>$F$42*E45/100</f>
        <v>0</v>
      </c>
      <c r="G45" s="389" t="s">
        <v>655</v>
      </c>
      <c r="H45" s="389" t="s">
        <v>655</v>
      </c>
      <c r="I45" s="406">
        <f t="shared" ref="I45:I53" si="16">IF($J$13+$J$27=0,0,(J15+J30)/($J$13+$J$27)*100)</f>
        <v>0</v>
      </c>
      <c r="J45" s="405">
        <f>$J$42*I45/100</f>
        <v>0</v>
      </c>
      <c r="K45" s="406">
        <f t="shared" ref="K45:K53" si="17">IF($L$13+$L$27=0,0,(L15+L30)/($L$13+$L$27)*100)</f>
        <v>6.0000000000000009</v>
      </c>
      <c r="L45" s="405">
        <f>$L$42*K45/100</f>
        <v>0</v>
      </c>
      <c r="M45" s="406">
        <f t="shared" ref="M45:M53" si="18">IF($N$13+$N$27=0,0,(N15+N30)/($N$13+$N$27)*100)</f>
        <v>6.4188409143384888</v>
      </c>
      <c r="N45" s="405">
        <f>$N$42*M45/100</f>
        <v>5.5067236204109893</v>
      </c>
      <c r="O45" s="406">
        <f t="shared" ref="O45:O53" si="19">IF($P$13+$P$27=0,0,(P15+P30)/($P$13+$P$27)*100)</f>
        <v>100</v>
      </c>
      <c r="P45" s="405">
        <f>$P$42*O45/100</f>
        <v>0.55000000000000004</v>
      </c>
      <c r="Q45" s="406">
        <f t="shared" ref="Q45:Q53" si="20">IF($R$13+$R$27=0,0,(R15+R30)/($R$13+$R$27)*100)</f>
        <v>0</v>
      </c>
      <c r="R45" s="405">
        <f>$R$42*Q45/100</f>
        <v>0</v>
      </c>
      <c r="S45" s="407">
        <f>SUM(D45,F45,J45,L45,N45,P45,R45)</f>
        <v>6.0567236204109891</v>
      </c>
    </row>
    <row r="46" spans="1:19">
      <c r="A46" s="312" t="s">
        <v>487</v>
      </c>
      <c r="B46" s="282" t="s">
        <v>658</v>
      </c>
      <c r="C46" s="404">
        <f t="shared" si="14"/>
        <v>48.205555828060362</v>
      </c>
      <c r="D46" s="405">
        <f t="shared" ref="D46:D56" si="21">$D$42*C46/100</f>
        <v>0</v>
      </c>
      <c r="E46" s="404">
        <f t="shared" si="15"/>
        <v>16.15944593296598</v>
      </c>
      <c r="F46" s="405">
        <f t="shared" ref="F46:F56" si="22">$F$42*E46/100</f>
        <v>0</v>
      </c>
      <c r="G46" s="373" t="s">
        <v>655</v>
      </c>
      <c r="H46" s="373" t="s">
        <v>655</v>
      </c>
      <c r="I46" s="406">
        <f t="shared" si="16"/>
        <v>26.035946080878681</v>
      </c>
      <c r="J46" s="405">
        <f t="shared" ref="J46:J56" si="23">$J$42*I46/100</f>
        <v>0</v>
      </c>
      <c r="K46" s="406">
        <f t="shared" si="17"/>
        <v>10</v>
      </c>
      <c r="L46" s="405">
        <f t="shared" ref="L46:L56" si="24">$L$42*K46/100</f>
        <v>0</v>
      </c>
      <c r="M46" s="406">
        <f t="shared" si="18"/>
        <v>38.368275225121216</v>
      </c>
      <c r="N46" s="405">
        <f t="shared" ref="N46:N56" si="25">$N$42*M46/100</f>
        <v>32.916143315631494</v>
      </c>
      <c r="O46" s="406">
        <f t="shared" si="19"/>
        <v>0</v>
      </c>
      <c r="P46" s="405">
        <f t="shared" ref="P46:P56" si="26">$P$42*O46/100</f>
        <v>0</v>
      </c>
      <c r="Q46" s="406">
        <f t="shared" si="20"/>
        <v>100</v>
      </c>
      <c r="R46" s="405">
        <f t="shared" ref="R46:R56" si="27">$R$42*Q46/100</f>
        <v>0</v>
      </c>
      <c r="S46" s="407">
        <f t="shared" ref="S46:S56" si="28">SUM(D46,F46,J46,L46,N46,P46,R46)</f>
        <v>32.916143315631494</v>
      </c>
    </row>
    <row r="47" spans="1:19">
      <c r="A47" s="312" t="s">
        <v>689</v>
      </c>
      <c r="B47" s="282" t="s">
        <v>608</v>
      </c>
      <c r="C47" s="404">
        <f t="shared" si="14"/>
        <v>8.724513987671882</v>
      </c>
      <c r="D47" s="405">
        <f t="shared" si="21"/>
        <v>0</v>
      </c>
      <c r="E47" s="404">
        <f t="shared" si="15"/>
        <v>25.7810525251504</v>
      </c>
      <c r="F47" s="405">
        <f t="shared" si="22"/>
        <v>0</v>
      </c>
      <c r="G47" s="373" t="s">
        <v>655</v>
      </c>
      <c r="H47" s="373" t="s">
        <v>655</v>
      </c>
      <c r="I47" s="406">
        <f t="shared" si="16"/>
        <v>0.38275919454152108</v>
      </c>
      <c r="J47" s="405">
        <f t="shared" si="23"/>
        <v>0</v>
      </c>
      <c r="K47" s="406">
        <f t="shared" si="17"/>
        <v>0</v>
      </c>
      <c r="L47" s="405">
        <f t="shared" si="24"/>
        <v>0</v>
      </c>
      <c r="M47" s="406">
        <f t="shared" si="18"/>
        <v>0</v>
      </c>
      <c r="N47" s="405">
        <f t="shared" si="25"/>
        <v>0</v>
      </c>
      <c r="O47" s="406">
        <f t="shared" si="19"/>
        <v>0</v>
      </c>
      <c r="P47" s="405">
        <f t="shared" si="26"/>
        <v>0</v>
      </c>
      <c r="Q47" s="406">
        <f t="shared" si="20"/>
        <v>0</v>
      </c>
      <c r="R47" s="405">
        <f t="shared" si="27"/>
        <v>0</v>
      </c>
      <c r="S47" s="407">
        <f t="shared" si="28"/>
        <v>0</v>
      </c>
    </row>
    <row r="48" spans="1:19">
      <c r="A48" s="312" t="s">
        <v>690</v>
      </c>
      <c r="B48" s="282" t="s">
        <v>577</v>
      </c>
      <c r="C48" s="404">
        <f t="shared" si="14"/>
        <v>0.95485685322345937</v>
      </c>
      <c r="D48" s="405">
        <f t="shared" si="21"/>
        <v>0</v>
      </c>
      <c r="E48" s="404">
        <f t="shared" si="15"/>
        <v>0.31469592032758709</v>
      </c>
      <c r="F48" s="405">
        <f t="shared" si="22"/>
        <v>0</v>
      </c>
      <c r="G48" s="373" t="s">
        <v>655</v>
      </c>
      <c r="H48" s="373" t="s">
        <v>655</v>
      </c>
      <c r="I48" s="406">
        <f t="shared" si="16"/>
        <v>0.55333666167415552</v>
      </c>
      <c r="J48" s="405">
        <f t="shared" si="23"/>
        <v>0</v>
      </c>
      <c r="K48" s="406">
        <f t="shared" si="17"/>
        <v>12.000000000000002</v>
      </c>
      <c r="L48" s="405">
        <f t="shared" si="24"/>
        <v>0</v>
      </c>
      <c r="M48" s="406">
        <f t="shared" si="18"/>
        <v>3.7432463634264597</v>
      </c>
      <c r="N48" s="405">
        <f t="shared" si="25"/>
        <v>3.2113310551835599</v>
      </c>
      <c r="O48" s="406">
        <f t="shared" si="19"/>
        <v>0</v>
      </c>
      <c r="P48" s="405">
        <f t="shared" si="26"/>
        <v>0</v>
      </c>
      <c r="Q48" s="406">
        <f t="shared" si="20"/>
        <v>0</v>
      </c>
      <c r="R48" s="405">
        <f t="shared" si="27"/>
        <v>0</v>
      </c>
      <c r="S48" s="407">
        <f t="shared" si="28"/>
        <v>3.2113310551835599</v>
      </c>
    </row>
    <row r="49" spans="1:19">
      <c r="A49" s="312" t="s">
        <v>691</v>
      </c>
      <c r="B49" s="282" t="s">
        <v>661</v>
      </c>
      <c r="C49" s="404">
        <f t="shared" si="14"/>
        <v>1.8753781004234724</v>
      </c>
      <c r="D49" s="405">
        <f t="shared" si="21"/>
        <v>0</v>
      </c>
      <c r="E49" s="404">
        <f t="shared" si="15"/>
        <v>18.602446792376522</v>
      </c>
      <c r="F49" s="405">
        <f t="shared" si="22"/>
        <v>0</v>
      </c>
      <c r="G49" s="373" t="s">
        <v>655</v>
      </c>
      <c r="H49" s="373" t="s">
        <v>655</v>
      </c>
      <c r="I49" s="406">
        <f t="shared" si="16"/>
        <v>3.7277417207522054</v>
      </c>
      <c r="J49" s="405">
        <f t="shared" si="23"/>
        <v>0</v>
      </c>
      <c r="K49" s="406">
        <f t="shared" si="17"/>
        <v>10.999999999999998</v>
      </c>
      <c r="L49" s="405">
        <f t="shared" si="24"/>
        <v>0</v>
      </c>
      <c r="M49" s="406">
        <f t="shared" si="18"/>
        <v>27.138536134841839</v>
      </c>
      <c r="N49" s="405">
        <f t="shared" si="25"/>
        <v>23.282150150080817</v>
      </c>
      <c r="O49" s="406">
        <f t="shared" si="19"/>
        <v>0</v>
      </c>
      <c r="P49" s="405">
        <f t="shared" si="26"/>
        <v>0</v>
      </c>
      <c r="Q49" s="406">
        <f t="shared" si="20"/>
        <v>0</v>
      </c>
      <c r="R49" s="405">
        <f t="shared" si="27"/>
        <v>0</v>
      </c>
      <c r="S49" s="407">
        <f t="shared" si="28"/>
        <v>23.282150150080817</v>
      </c>
    </row>
    <row r="50" spans="1:19">
      <c r="A50" s="312" t="s">
        <v>692</v>
      </c>
      <c r="B50" s="282" t="s">
        <v>581</v>
      </c>
      <c r="C50" s="404">
        <f t="shared" si="14"/>
        <v>40.239695230620818</v>
      </c>
      <c r="D50" s="405">
        <f t="shared" si="21"/>
        <v>0</v>
      </c>
      <c r="E50" s="404">
        <f t="shared" si="15"/>
        <v>25.556931735840791</v>
      </c>
      <c r="F50" s="405">
        <f t="shared" si="22"/>
        <v>0</v>
      </c>
      <c r="G50" s="373" t="s">
        <v>655</v>
      </c>
      <c r="H50" s="373" t="s">
        <v>655</v>
      </c>
      <c r="I50" s="406">
        <f t="shared" si="16"/>
        <v>69.300216342153448</v>
      </c>
      <c r="J50" s="405">
        <f t="shared" si="23"/>
        <v>0</v>
      </c>
      <c r="K50" s="406">
        <f t="shared" si="17"/>
        <v>0</v>
      </c>
      <c r="L50" s="405">
        <f t="shared" si="24"/>
        <v>0</v>
      </c>
      <c r="M50" s="406">
        <f t="shared" si="18"/>
        <v>24.33110136227199</v>
      </c>
      <c r="N50" s="405">
        <f t="shared" si="25"/>
        <v>20.873651858693144</v>
      </c>
      <c r="O50" s="406">
        <f t="shared" si="19"/>
        <v>0</v>
      </c>
      <c r="P50" s="405">
        <f t="shared" si="26"/>
        <v>0</v>
      </c>
      <c r="Q50" s="406">
        <f t="shared" si="20"/>
        <v>0</v>
      </c>
      <c r="R50" s="405">
        <f t="shared" si="27"/>
        <v>0</v>
      </c>
      <c r="S50" s="407">
        <f t="shared" si="28"/>
        <v>20.873651858693144</v>
      </c>
    </row>
    <row r="51" spans="1:19">
      <c r="A51" s="312" t="s">
        <v>693</v>
      </c>
      <c r="B51" s="282" t="s">
        <v>587</v>
      </c>
      <c r="C51" s="404">
        <f t="shared" si="14"/>
        <v>0</v>
      </c>
      <c r="D51" s="405">
        <f t="shared" si="21"/>
        <v>0</v>
      </c>
      <c r="E51" s="404">
        <f t="shared" si="15"/>
        <v>13.585427093338728</v>
      </c>
      <c r="F51" s="405">
        <f t="shared" si="22"/>
        <v>0</v>
      </c>
      <c r="G51" s="373" t="s">
        <v>655</v>
      </c>
      <c r="H51" s="373" t="s">
        <v>655</v>
      </c>
      <c r="I51" s="406">
        <f t="shared" si="16"/>
        <v>0</v>
      </c>
      <c r="J51" s="405">
        <f t="shared" si="23"/>
        <v>0</v>
      </c>
      <c r="K51" s="406">
        <f t="shared" si="17"/>
        <v>38</v>
      </c>
      <c r="L51" s="405">
        <f t="shared" si="24"/>
        <v>0</v>
      </c>
      <c r="M51" s="406">
        <f t="shared" si="18"/>
        <v>0</v>
      </c>
      <c r="N51" s="405">
        <f t="shared" si="25"/>
        <v>0</v>
      </c>
      <c r="O51" s="406">
        <f t="shared" si="19"/>
        <v>0</v>
      </c>
      <c r="P51" s="405">
        <f t="shared" si="26"/>
        <v>0</v>
      </c>
      <c r="Q51" s="406">
        <f t="shared" si="20"/>
        <v>0</v>
      </c>
      <c r="R51" s="405">
        <f t="shared" si="27"/>
        <v>0</v>
      </c>
      <c r="S51" s="407">
        <f t="shared" si="28"/>
        <v>0</v>
      </c>
    </row>
    <row r="52" spans="1:19">
      <c r="A52" s="312" t="s">
        <v>694</v>
      </c>
      <c r="B52" s="282" t="s">
        <v>665</v>
      </c>
      <c r="C52" s="404">
        <f t="shared" si="14"/>
        <v>0</v>
      </c>
      <c r="D52" s="405">
        <f t="shared" si="21"/>
        <v>0</v>
      </c>
      <c r="E52" s="404">
        <f t="shared" si="15"/>
        <v>0</v>
      </c>
      <c r="F52" s="405">
        <f t="shared" si="22"/>
        <v>0</v>
      </c>
      <c r="G52" s="373" t="s">
        <v>655</v>
      </c>
      <c r="H52" s="373" t="s">
        <v>655</v>
      </c>
      <c r="I52" s="406">
        <f t="shared" si="16"/>
        <v>0</v>
      </c>
      <c r="J52" s="405">
        <f t="shared" si="23"/>
        <v>0</v>
      </c>
      <c r="K52" s="406">
        <f t="shared" si="17"/>
        <v>0</v>
      </c>
      <c r="L52" s="405">
        <f t="shared" si="24"/>
        <v>0</v>
      </c>
      <c r="M52" s="406">
        <f t="shared" si="18"/>
        <v>0</v>
      </c>
      <c r="N52" s="405">
        <f t="shared" si="25"/>
        <v>0</v>
      </c>
      <c r="O52" s="406">
        <f t="shared" si="19"/>
        <v>0</v>
      </c>
      <c r="P52" s="405">
        <f t="shared" si="26"/>
        <v>0</v>
      </c>
      <c r="Q52" s="406">
        <f t="shared" si="20"/>
        <v>0</v>
      </c>
      <c r="R52" s="405">
        <f t="shared" si="27"/>
        <v>0</v>
      </c>
      <c r="S52" s="407">
        <f t="shared" si="28"/>
        <v>0</v>
      </c>
    </row>
    <row r="53" spans="1:19" ht="15.75" thickBot="1">
      <c r="A53" s="328" t="s">
        <v>695</v>
      </c>
      <c r="B53" s="329" t="s">
        <v>598</v>
      </c>
      <c r="C53" s="408">
        <f t="shared" si="14"/>
        <v>0</v>
      </c>
      <c r="D53" s="380">
        <f t="shared" si="21"/>
        <v>0</v>
      </c>
      <c r="E53" s="408">
        <f t="shared" si="15"/>
        <v>0</v>
      </c>
      <c r="F53" s="380">
        <f t="shared" si="22"/>
        <v>0</v>
      </c>
      <c r="G53" s="382" t="s">
        <v>655</v>
      </c>
      <c r="H53" s="382" t="s">
        <v>655</v>
      </c>
      <c r="I53" s="409">
        <f t="shared" si="16"/>
        <v>0</v>
      </c>
      <c r="J53" s="380">
        <f t="shared" si="23"/>
        <v>0</v>
      </c>
      <c r="K53" s="409">
        <f t="shared" si="17"/>
        <v>23</v>
      </c>
      <c r="L53" s="380">
        <f t="shared" si="24"/>
        <v>0</v>
      </c>
      <c r="M53" s="409">
        <f t="shared" si="18"/>
        <v>0</v>
      </c>
      <c r="N53" s="380">
        <f t="shared" si="25"/>
        <v>0</v>
      </c>
      <c r="O53" s="409">
        <f t="shared" si="19"/>
        <v>0</v>
      </c>
      <c r="P53" s="380">
        <f t="shared" si="26"/>
        <v>0</v>
      </c>
      <c r="Q53" s="409">
        <f t="shared" si="20"/>
        <v>0</v>
      </c>
      <c r="R53" s="380">
        <f t="shared" si="27"/>
        <v>0</v>
      </c>
      <c r="S53" s="407">
        <f t="shared" si="28"/>
        <v>0</v>
      </c>
    </row>
    <row r="54" spans="1:19" ht="26.25" thickTop="1">
      <c r="A54" s="233" t="s">
        <v>331</v>
      </c>
      <c r="B54" s="338" t="s">
        <v>696</v>
      </c>
      <c r="C54" s="410">
        <f t="shared" ref="C54:F54" si="29">SUM(C55,C56)</f>
        <v>0</v>
      </c>
      <c r="D54" s="405">
        <f t="shared" si="29"/>
        <v>0</v>
      </c>
      <c r="E54" s="410">
        <f t="shared" si="29"/>
        <v>0</v>
      </c>
      <c r="F54" s="405">
        <f t="shared" si="29"/>
        <v>0</v>
      </c>
      <c r="G54" s="389" t="s">
        <v>655</v>
      </c>
      <c r="H54" s="389" t="s">
        <v>655</v>
      </c>
      <c r="I54" s="390">
        <f t="shared" ref="I54:R54" si="30">SUM(I55,I56)</f>
        <v>0</v>
      </c>
      <c r="J54" s="405">
        <f t="shared" si="30"/>
        <v>0</v>
      </c>
      <c r="K54" s="390">
        <f t="shared" si="30"/>
        <v>0</v>
      </c>
      <c r="L54" s="405">
        <f t="shared" si="30"/>
        <v>0</v>
      </c>
      <c r="M54" s="390">
        <f t="shared" si="30"/>
        <v>0</v>
      </c>
      <c r="N54" s="405">
        <f t="shared" si="30"/>
        <v>0</v>
      </c>
      <c r="O54" s="390">
        <f t="shared" si="30"/>
        <v>0</v>
      </c>
      <c r="P54" s="405">
        <f t="shared" si="30"/>
        <v>0</v>
      </c>
      <c r="Q54" s="390">
        <f t="shared" si="30"/>
        <v>0</v>
      </c>
      <c r="R54" s="405">
        <f t="shared" si="30"/>
        <v>0</v>
      </c>
      <c r="S54" s="391">
        <f>SUM(S55,S56)</f>
        <v>0</v>
      </c>
    </row>
    <row r="55" spans="1:19">
      <c r="A55" s="312" t="s">
        <v>697</v>
      </c>
      <c r="B55" s="282" t="s">
        <v>669</v>
      </c>
      <c r="C55" s="404">
        <f>IF($D$13+$D$27=0,0,(D25+D40)/($D$13+$D$27)*100)</f>
        <v>0</v>
      </c>
      <c r="D55" s="405">
        <f t="shared" si="21"/>
        <v>0</v>
      </c>
      <c r="E55" s="404">
        <f>IF($F$13+$F$27=0,0,(F25+F40)/($F$13+$F$27)*100)</f>
        <v>0</v>
      </c>
      <c r="F55" s="405">
        <f t="shared" si="22"/>
        <v>0</v>
      </c>
      <c r="G55" s="373" t="s">
        <v>655</v>
      </c>
      <c r="H55" s="373" t="s">
        <v>655</v>
      </c>
      <c r="I55" s="406">
        <f>IF($J$13+$J$27=0,0,(J25+J40)/($J$13+$J$27)*100)</f>
        <v>0</v>
      </c>
      <c r="J55" s="405">
        <f t="shared" si="23"/>
        <v>0</v>
      </c>
      <c r="K55" s="406">
        <f>IF($L$13+$L$27=0,0,(L25+L40)/($L$13+$L$27)*100)</f>
        <v>0</v>
      </c>
      <c r="L55" s="405">
        <f t="shared" si="24"/>
        <v>0</v>
      </c>
      <c r="M55" s="406">
        <f>IF($N$13+$N$27=0,0,(N25+N40)/($N$13+$N$27)*100)</f>
        <v>0</v>
      </c>
      <c r="N55" s="405">
        <f t="shared" si="25"/>
        <v>0</v>
      </c>
      <c r="O55" s="406">
        <f>IF($P$13+$P$27=0,0,(P25+P40)/($P$13+$P$27)*100)</f>
        <v>0</v>
      </c>
      <c r="P55" s="405">
        <f t="shared" si="26"/>
        <v>0</v>
      </c>
      <c r="Q55" s="406">
        <f>IF($R$13+$R$27=0,0,(R25+R40)/($R$13+$R$27)*100)</f>
        <v>0</v>
      </c>
      <c r="R55" s="405">
        <f t="shared" si="27"/>
        <v>0</v>
      </c>
      <c r="S55" s="392">
        <f t="shared" si="28"/>
        <v>0</v>
      </c>
    </row>
    <row r="56" spans="1:19" ht="15.75" thickBot="1">
      <c r="A56" s="312" t="s">
        <v>698</v>
      </c>
      <c r="B56" s="329" t="s">
        <v>671</v>
      </c>
      <c r="C56" s="404">
        <f>IF($D$13+$D$27=0,0,(D26+D41)/($D$13+$D$27)*100)</f>
        <v>0</v>
      </c>
      <c r="D56" s="405">
        <f t="shared" si="21"/>
        <v>0</v>
      </c>
      <c r="E56" s="404">
        <f>IF($F$13+$F$27=0,0,(F26+F41)/($F$13+$F$27)*100)</f>
        <v>0</v>
      </c>
      <c r="F56" s="405">
        <f t="shared" si="22"/>
        <v>0</v>
      </c>
      <c r="G56" s="373" t="s">
        <v>655</v>
      </c>
      <c r="H56" s="373" t="s">
        <v>655</v>
      </c>
      <c r="I56" s="406">
        <f>IF($J$13+$J$27=0,0,(J26+J41)/($J$13+$J$27)*100)</f>
        <v>0</v>
      </c>
      <c r="J56" s="405">
        <f t="shared" si="23"/>
        <v>0</v>
      </c>
      <c r="K56" s="406">
        <f>IF($L$13+$L$27=0,0,(L26+L41)/($L$13+$L$27)*100)</f>
        <v>0</v>
      </c>
      <c r="L56" s="405">
        <f t="shared" si="24"/>
        <v>0</v>
      </c>
      <c r="M56" s="406">
        <f>IF($N$13+$N$27=0,0,(N26+N41)/($N$13+$N$27)*100)</f>
        <v>0</v>
      </c>
      <c r="N56" s="405">
        <f t="shared" si="25"/>
        <v>0</v>
      </c>
      <c r="O56" s="406">
        <f>IF($P$13+$P$27=0,0,(P26+P41)/($P$13+$P$27)*100)</f>
        <v>0</v>
      </c>
      <c r="P56" s="405">
        <f t="shared" si="26"/>
        <v>0</v>
      </c>
      <c r="Q56" s="406">
        <f>IF($R$13+$R$27=0,0,(R26+R41)/($R$13+$R$27)*100)</f>
        <v>0</v>
      </c>
      <c r="R56" s="405">
        <f t="shared" si="27"/>
        <v>0</v>
      </c>
      <c r="S56" s="392">
        <f t="shared" si="28"/>
        <v>0</v>
      </c>
    </row>
    <row r="57" spans="1:19" ht="30" thickTop="1" thickBot="1">
      <c r="A57" s="393" t="s">
        <v>171</v>
      </c>
      <c r="B57" s="411" t="s">
        <v>699</v>
      </c>
      <c r="C57" s="395" t="s">
        <v>655</v>
      </c>
      <c r="D57" s="412">
        <f>SUM(D58,D68)</f>
        <v>611.61</v>
      </c>
      <c r="E57" s="395" t="s">
        <v>655</v>
      </c>
      <c r="F57" s="412">
        <f>SUM(F58,F68)</f>
        <v>2373.7199999999998</v>
      </c>
      <c r="G57" s="397" t="s">
        <v>655</v>
      </c>
      <c r="H57" s="412">
        <f>SUM(H58,H68)</f>
        <v>2440.17</v>
      </c>
      <c r="I57" s="397" t="s">
        <v>655</v>
      </c>
      <c r="J57" s="412">
        <f>SUM(J58,J68)</f>
        <v>240.35999999999999</v>
      </c>
      <c r="K57" s="397" t="s">
        <v>655</v>
      </c>
      <c r="L57" s="412">
        <f>SUM(L58,L68)</f>
        <v>454.62</v>
      </c>
      <c r="M57" s="397" t="s">
        <v>655</v>
      </c>
      <c r="N57" s="412">
        <f>SUM(N58,N68)</f>
        <v>129.1</v>
      </c>
      <c r="O57" s="397" t="s">
        <v>655</v>
      </c>
      <c r="P57" s="412">
        <f>SUM(P58,P68)</f>
        <v>5.97</v>
      </c>
      <c r="Q57" s="399" t="s">
        <v>655</v>
      </c>
      <c r="R57" s="412">
        <f>SUM(R58,R68)</f>
        <v>0.89</v>
      </c>
      <c r="S57" s="402">
        <f>SUM(D57,F57,H57,J57,L57,N57,P57,R57)</f>
        <v>6256.4400000000005</v>
      </c>
    </row>
    <row r="58" spans="1:19" ht="26.25" thickTop="1">
      <c r="A58" s="413" t="s">
        <v>173</v>
      </c>
      <c r="B58" s="364" t="s">
        <v>700</v>
      </c>
      <c r="C58" s="414" t="s">
        <v>655</v>
      </c>
      <c r="D58" s="415">
        <f>SUM(D59:D67)</f>
        <v>611.61</v>
      </c>
      <c r="E58" s="414" t="s">
        <v>655</v>
      </c>
      <c r="F58" s="415">
        <f>SUM(F59:F67)</f>
        <v>2373.7199999999998</v>
      </c>
      <c r="G58" s="416" t="s">
        <v>655</v>
      </c>
      <c r="H58" s="415">
        <f>SUM(H59:H67)</f>
        <v>2440.17</v>
      </c>
      <c r="I58" s="416" t="s">
        <v>655</v>
      </c>
      <c r="J58" s="415">
        <f>SUM(J59:J67)</f>
        <v>240.35999999999999</v>
      </c>
      <c r="K58" s="416" t="s">
        <v>655</v>
      </c>
      <c r="L58" s="415">
        <f>SUM(L59:L67)</f>
        <v>454.62</v>
      </c>
      <c r="M58" s="416" t="s">
        <v>655</v>
      </c>
      <c r="N58" s="415">
        <f>SUM(N59:N67)</f>
        <v>129.1</v>
      </c>
      <c r="O58" s="416" t="s">
        <v>655</v>
      </c>
      <c r="P58" s="415">
        <f>SUM(P59:P67)</f>
        <v>5.97</v>
      </c>
      <c r="Q58" s="417" t="s">
        <v>655</v>
      </c>
      <c r="R58" s="415">
        <f>SUM(R59:R67)</f>
        <v>0.89</v>
      </c>
      <c r="S58" s="418">
        <f>SUM(S59:S67)</f>
        <v>6256.4400000000005</v>
      </c>
    </row>
    <row r="59" spans="1:19">
      <c r="A59" s="312" t="s">
        <v>175</v>
      </c>
      <c r="B59" s="282" t="s">
        <v>701</v>
      </c>
      <c r="C59" s="419" t="s">
        <v>655</v>
      </c>
      <c r="D59" s="420">
        <f>SUM(D15,D30,D45)</f>
        <v>0</v>
      </c>
      <c r="E59" s="419" t="s">
        <v>655</v>
      </c>
      <c r="F59" s="420">
        <f>SUM(F15,F30,F45)</f>
        <v>0</v>
      </c>
      <c r="G59" s="373" t="s">
        <v>655</v>
      </c>
      <c r="H59" s="373" t="s">
        <v>655</v>
      </c>
      <c r="I59" s="373" t="s">
        <v>655</v>
      </c>
      <c r="J59" s="420">
        <f>SUM(J15,J30,J45)</f>
        <v>0</v>
      </c>
      <c r="K59" s="373" t="s">
        <v>655</v>
      </c>
      <c r="L59" s="421">
        <f>SUM(L15,L30,L45)</f>
        <v>27.277200000000004</v>
      </c>
      <c r="M59" s="373" t="s">
        <v>655</v>
      </c>
      <c r="N59" s="421">
        <f>SUM(N15,N30,N45)</f>
        <v>8.2867236204109886</v>
      </c>
      <c r="O59" s="373" t="s">
        <v>655</v>
      </c>
      <c r="P59" s="421">
        <f>SUM(P15,P30,P45)</f>
        <v>5.97</v>
      </c>
      <c r="Q59" s="373" t="s">
        <v>655</v>
      </c>
      <c r="R59" s="422">
        <f>SUM(R15,R30,R45)</f>
        <v>0</v>
      </c>
      <c r="S59" s="423">
        <f>SUM(D59,F59,J59,L59,N59,P59,R59)</f>
        <v>41.533923620410988</v>
      </c>
    </row>
    <row r="60" spans="1:19">
      <c r="A60" s="312" t="s">
        <v>178</v>
      </c>
      <c r="B60" s="282" t="s">
        <v>658</v>
      </c>
      <c r="C60" s="419" t="s">
        <v>655</v>
      </c>
      <c r="D60" s="420">
        <f t="shared" ref="D60:D67" si="31">SUM(D16,D31,D46)</f>
        <v>294.83</v>
      </c>
      <c r="E60" s="419" t="s">
        <v>655</v>
      </c>
      <c r="F60" s="420">
        <f t="shared" ref="F60:F67" si="32">SUM(F16,F31,F46)</f>
        <v>383.58</v>
      </c>
      <c r="G60" s="373" t="s">
        <v>655</v>
      </c>
      <c r="H60" s="373" t="s">
        <v>655</v>
      </c>
      <c r="I60" s="373" t="s">
        <v>655</v>
      </c>
      <c r="J60" s="420">
        <f t="shared" ref="J60:J67" si="33">SUM(J16,J31,J46)</f>
        <v>62.58</v>
      </c>
      <c r="K60" s="373" t="s">
        <v>655</v>
      </c>
      <c r="L60" s="421">
        <f t="shared" ref="L60:L67" si="34">SUM(L16,L31,L46)</f>
        <v>45.461999999999996</v>
      </c>
      <c r="M60" s="373" t="s">
        <v>655</v>
      </c>
      <c r="N60" s="421">
        <f t="shared" ref="N60:N67" si="35">SUM(N16,N31,N46)</f>
        <v>49.533443315631494</v>
      </c>
      <c r="O60" s="373" t="s">
        <v>655</v>
      </c>
      <c r="P60" s="421">
        <f t="shared" ref="P60:P67" si="36">SUM(P16,P31,P46)</f>
        <v>0</v>
      </c>
      <c r="Q60" s="373" t="s">
        <v>655</v>
      </c>
      <c r="R60" s="422">
        <f t="shared" ref="R60:R66" si="37">SUM(R16,R31,R46)</f>
        <v>0.89</v>
      </c>
      <c r="S60" s="423">
        <f t="shared" ref="S60:S61" si="38">SUM(D60,F60,J60,L60,N60,P60,R60)</f>
        <v>836.87544331563151</v>
      </c>
    </row>
    <row r="61" spans="1:19">
      <c r="A61" s="312" t="s">
        <v>702</v>
      </c>
      <c r="B61" s="282" t="s">
        <v>608</v>
      </c>
      <c r="C61" s="419" t="s">
        <v>655</v>
      </c>
      <c r="D61" s="420">
        <f t="shared" si="31"/>
        <v>53.36</v>
      </c>
      <c r="E61" s="419" t="s">
        <v>655</v>
      </c>
      <c r="F61" s="420">
        <f t="shared" si="32"/>
        <v>611.97</v>
      </c>
      <c r="G61" s="373" t="s">
        <v>655</v>
      </c>
      <c r="H61" s="373" t="s">
        <v>655</v>
      </c>
      <c r="I61" s="373" t="s">
        <v>655</v>
      </c>
      <c r="J61" s="420">
        <f t="shared" si="33"/>
        <v>0.92</v>
      </c>
      <c r="K61" s="373" t="s">
        <v>655</v>
      </c>
      <c r="L61" s="421">
        <f t="shared" si="34"/>
        <v>0</v>
      </c>
      <c r="M61" s="373" t="s">
        <v>655</v>
      </c>
      <c r="N61" s="421">
        <f t="shared" si="35"/>
        <v>0</v>
      </c>
      <c r="O61" s="373" t="s">
        <v>655</v>
      </c>
      <c r="P61" s="421">
        <f t="shared" si="36"/>
        <v>0</v>
      </c>
      <c r="Q61" s="373" t="s">
        <v>655</v>
      </c>
      <c r="R61" s="422">
        <f t="shared" si="37"/>
        <v>0</v>
      </c>
      <c r="S61" s="423">
        <f t="shared" si="38"/>
        <v>666.25</v>
      </c>
    </row>
    <row r="62" spans="1:19">
      <c r="A62" s="312" t="s">
        <v>703</v>
      </c>
      <c r="B62" s="282" t="s">
        <v>577</v>
      </c>
      <c r="C62" s="419" t="s">
        <v>655</v>
      </c>
      <c r="D62" s="420">
        <f t="shared" si="31"/>
        <v>5.84</v>
      </c>
      <c r="E62" s="419" t="s">
        <v>655</v>
      </c>
      <c r="F62" s="420">
        <f t="shared" si="32"/>
        <v>7.47</v>
      </c>
      <c r="G62" s="373" t="s">
        <v>655</v>
      </c>
      <c r="H62" s="424">
        <f>H18</f>
        <v>1172.53</v>
      </c>
      <c r="I62" s="373" t="s">
        <v>655</v>
      </c>
      <c r="J62" s="420">
        <f t="shared" si="33"/>
        <v>1.33</v>
      </c>
      <c r="K62" s="373" t="s">
        <v>655</v>
      </c>
      <c r="L62" s="421">
        <f t="shared" si="34"/>
        <v>54.554400000000008</v>
      </c>
      <c r="M62" s="373" t="s">
        <v>655</v>
      </c>
      <c r="N62" s="421">
        <f t="shared" si="35"/>
        <v>4.8325310551835603</v>
      </c>
      <c r="O62" s="373" t="s">
        <v>655</v>
      </c>
      <c r="P62" s="421">
        <f t="shared" si="36"/>
        <v>0</v>
      </c>
      <c r="Q62" s="373" t="s">
        <v>655</v>
      </c>
      <c r="R62" s="422">
        <f t="shared" si="37"/>
        <v>0</v>
      </c>
      <c r="S62" s="423">
        <f>SUM(D62+F62+H62+J62+L62+N62+P62+R62)</f>
        <v>1246.5569310551834</v>
      </c>
    </row>
    <row r="63" spans="1:19">
      <c r="A63" s="312" t="s">
        <v>704</v>
      </c>
      <c r="B63" s="282" t="s">
        <v>661</v>
      </c>
      <c r="C63" s="419" t="s">
        <v>655</v>
      </c>
      <c r="D63" s="420">
        <f t="shared" si="31"/>
        <v>11.47</v>
      </c>
      <c r="E63" s="419" t="s">
        <v>655</v>
      </c>
      <c r="F63" s="420">
        <f t="shared" si="32"/>
        <v>441.57</v>
      </c>
      <c r="G63" s="373" t="s">
        <v>655</v>
      </c>
      <c r="H63" s="424">
        <f>H19</f>
        <v>1267.6400000000001</v>
      </c>
      <c r="I63" s="373" t="s">
        <v>655</v>
      </c>
      <c r="J63" s="420">
        <f t="shared" si="33"/>
        <v>8.9600000000000009</v>
      </c>
      <c r="K63" s="373" t="s">
        <v>655</v>
      </c>
      <c r="L63" s="421">
        <f t="shared" si="34"/>
        <v>50.008199999999995</v>
      </c>
      <c r="M63" s="373" t="s">
        <v>655</v>
      </c>
      <c r="N63" s="421">
        <f t="shared" si="35"/>
        <v>35.035850150080819</v>
      </c>
      <c r="O63" s="373" t="s">
        <v>655</v>
      </c>
      <c r="P63" s="421">
        <f t="shared" si="36"/>
        <v>0</v>
      </c>
      <c r="Q63" s="373" t="s">
        <v>655</v>
      </c>
      <c r="R63" s="422">
        <f t="shared" si="37"/>
        <v>0</v>
      </c>
      <c r="S63" s="423">
        <f>SUM(D63,F63,H63,J63,L63,N63,P63,R63)</f>
        <v>1814.684050150081</v>
      </c>
    </row>
    <row r="64" spans="1:19">
      <c r="A64" s="312" t="s">
        <v>705</v>
      </c>
      <c r="B64" s="282" t="s">
        <v>581</v>
      </c>
      <c r="C64" s="419" t="s">
        <v>655</v>
      </c>
      <c r="D64" s="420">
        <f t="shared" si="31"/>
        <v>246.11</v>
      </c>
      <c r="E64" s="419" t="s">
        <v>655</v>
      </c>
      <c r="F64" s="420">
        <f t="shared" si="32"/>
        <v>606.65</v>
      </c>
      <c r="G64" s="373" t="s">
        <v>655</v>
      </c>
      <c r="H64" s="373" t="s">
        <v>655</v>
      </c>
      <c r="I64" s="373" t="s">
        <v>655</v>
      </c>
      <c r="J64" s="420">
        <f t="shared" si="33"/>
        <v>166.57</v>
      </c>
      <c r="K64" s="373" t="s">
        <v>655</v>
      </c>
      <c r="L64" s="421">
        <f t="shared" si="34"/>
        <v>0</v>
      </c>
      <c r="M64" s="373" t="s">
        <v>655</v>
      </c>
      <c r="N64" s="421">
        <f t="shared" si="35"/>
        <v>31.411451858693141</v>
      </c>
      <c r="O64" s="373" t="s">
        <v>655</v>
      </c>
      <c r="P64" s="421">
        <f t="shared" si="36"/>
        <v>0</v>
      </c>
      <c r="Q64" s="373" t="s">
        <v>655</v>
      </c>
      <c r="R64" s="422">
        <f t="shared" si="37"/>
        <v>0</v>
      </c>
      <c r="S64" s="423">
        <f>SUM(D64,F64,J64,L64,N64,P64,R64)</f>
        <v>1050.7414518586932</v>
      </c>
    </row>
    <row r="65" spans="1:19">
      <c r="A65" s="312" t="s">
        <v>706</v>
      </c>
      <c r="B65" s="282" t="s">
        <v>587</v>
      </c>
      <c r="C65" s="419" t="s">
        <v>655</v>
      </c>
      <c r="D65" s="420">
        <f t="shared" si="31"/>
        <v>0</v>
      </c>
      <c r="E65" s="419" t="s">
        <v>655</v>
      </c>
      <c r="F65" s="420">
        <f t="shared" si="32"/>
        <v>322.48</v>
      </c>
      <c r="G65" s="373" t="s">
        <v>655</v>
      </c>
      <c r="H65" s="373" t="s">
        <v>655</v>
      </c>
      <c r="I65" s="373" t="s">
        <v>655</v>
      </c>
      <c r="J65" s="420">
        <f t="shared" si="33"/>
        <v>0</v>
      </c>
      <c r="K65" s="373" t="s">
        <v>655</v>
      </c>
      <c r="L65" s="421">
        <f t="shared" si="34"/>
        <v>172.75560000000002</v>
      </c>
      <c r="M65" s="373" t="s">
        <v>655</v>
      </c>
      <c r="N65" s="421">
        <f t="shared" si="35"/>
        <v>0</v>
      </c>
      <c r="O65" s="373" t="s">
        <v>655</v>
      </c>
      <c r="P65" s="421">
        <f t="shared" si="36"/>
        <v>0</v>
      </c>
      <c r="Q65" s="373" t="s">
        <v>655</v>
      </c>
      <c r="R65" s="422">
        <f t="shared" si="37"/>
        <v>0</v>
      </c>
      <c r="S65" s="423">
        <f>SUM(D65,F65,J65,L65,N65,P65,R65)</f>
        <v>495.23560000000003</v>
      </c>
    </row>
    <row r="66" spans="1:19">
      <c r="A66" s="312" t="s">
        <v>707</v>
      </c>
      <c r="B66" s="282" t="s">
        <v>665</v>
      </c>
      <c r="C66" s="419" t="s">
        <v>655</v>
      </c>
      <c r="D66" s="420">
        <f t="shared" si="31"/>
        <v>0</v>
      </c>
      <c r="E66" s="419" t="s">
        <v>655</v>
      </c>
      <c r="F66" s="420">
        <f t="shared" si="32"/>
        <v>0</v>
      </c>
      <c r="G66" s="373" t="s">
        <v>655</v>
      </c>
      <c r="H66" s="424">
        <f>H22</f>
        <v>0</v>
      </c>
      <c r="I66" s="373" t="s">
        <v>655</v>
      </c>
      <c r="J66" s="420">
        <f t="shared" si="33"/>
        <v>0</v>
      </c>
      <c r="K66" s="373" t="s">
        <v>655</v>
      </c>
      <c r="L66" s="421">
        <f t="shared" si="34"/>
        <v>0</v>
      </c>
      <c r="M66" s="373" t="s">
        <v>655</v>
      </c>
      <c r="N66" s="421">
        <f t="shared" si="35"/>
        <v>0</v>
      </c>
      <c r="O66" s="373" t="s">
        <v>655</v>
      </c>
      <c r="P66" s="421">
        <f t="shared" si="36"/>
        <v>0</v>
      </c>
      <c r="Q66" s="373" t="s">
        <v>655</v>
      </c>
      <c r="R66" s="422">
        <f t="shared" si="37"/>
        <v>0</v>
      </c>
      <c r="S66" s="423">
        <f>SUM(D66,F66,H66,J66,L66,N66,P66,R66)</f>
        <v>0</v>
      </c>
    </row>
    <row r="67" spans="1:19" ht="15.75" thickBot="1">
      <c r="A67" s="328" t="s">
        <v>708</v>
      </c>
      <c r="B67" s="329" t="s">
        <v>598</v>
      </c>
      <c r="C67" s="425" t="s">
        <v>655</v>
      </c>
      <c r="D67" s="426">
        <f t="shared" si="31"/>
        <v>0</v>
      </c>
      <c r="E67" s="425" t="s">
        <v>655</v>
      </c>
      <c r="F67" s="426">
        <f t="shared" si="32"/>
        <v>0</v>
      </c>
      <c r="G67" s="382" t="s">
        <v>655</v>
      </c>
      <c r="H67" s="382" t="s">
        <v>655</v>
      </c>
      <c r="I67" s="382" t="s">
        <v>655</v>
      </c>
      <c r="J67" s="426">
        <f t="shared" si="33"/>
        <v>0</v>
      </c>
      <c r="K67" s="382" t="s">
        <v>655</v>
      </c>
      <c r="L67" s="427">
        <f t="shared" si="34"/>
        <v>104.5626</v>
      </c>
      <c r="M67" s="382" t="s">
        <v>655</v>
      </c>
      <c r="N67" s="427">
        <f t="shared" si="35"/>
        <v>0</v>
      </c>
      <c r="O67" s="382" t="s">
        <v>655</v>
      </c>
      <c r="P67" s="427">
        <f t="shared" si="36"/>
        <v>0</v>
      </c>
      <c r="Q67" s="382" t="s">
        <v>655</v>
      </c>
      <c r="R67" s="428">
        <f>SUM(R23,R38,R53)</f>
        <v>0</v>
      </c>
      <c r="S67" s="429">
        <f>SUM(D67,F67,J67,L67,N67,P67,R67)</f>
        <v>104.5626</v>
      </c>
    </row>
    <row r="68" spans="1:19" ht="26.25" thickTop="1">
      <c r="A68" s="233" t="s">
        <v>180</v>
      </c>
      <c r="B68" s="338" t="s">
        <v>709</v>
      </c>
      <c r="C68" s="430" t="s">
        <v>655</v>
      </c>
      <c r="D68" s="388">
        <f>SUM(D69,D70)</f>
        <v>0</v>
      </c>
      <c r="E68" s="430" t="s">
        <v>655</v>
      </c>
      <c r="F68" s="388">
        <f>SUM(F69,F70)</f>
        <v>0</v>
      </c>
      <c r="G68" s="389" t="s">
        <v>655</v>
      </c>
      <c r="H68" s="388">
        <f>SUM(H69,H70)</f>
        <v>0</v>
      </c>
      <c r="I68" s="389" t="s">
        <v>655</v>
      </c>
      <c r="J68" s="388">
        <f>SUM(J69,J70)</f>
        <v>0</v>
      </c>
      <c r="K68" s="389" t="s">
        <v>655</v>
      </c>
      <c r="L68" s="388">
        <f>SUM(L69,L70)</f>
        <v>0</v>
      </c>
      <c r="M68" s="389" t="s">
        <v>655</v>
      </c>
      <c r="N68" s="388">
        <f>SUM(N69,N70)</f>
        <v>0</v>
      </c>
      <c r="O68" s="389" t="s">
        <v>655</v>
      </c>
      <c r="P68" s="388">
        <f>SUM(P69,P70)</f>
        <v>0</v>
      </c>
      <c r="Q68" s="389" t="s">
        <v>655</v>
      </c>
      <c r="R68" s="388">
        <f>SUM(R69,R70)</f>
        <v>0</v>
      </c>
      <c r="S68" s="391">
        <f>SUM(S69,S70)</f>
        <v>0</v>
      </c>
    </row>
    <row r="69" spans="1:19">
      <c r="A69" s="312" t="s">
        <v>182</v>
      </c>
      <c r="B69" s="282" t="s">
        <v>669</v>
      </c>
      <c r="C69" s="419" t="s">
        <v>655</v>
      </c>
      <c r="D69" s="420">
        <f>SUM(D25,D40,D55)</f>
        <v>0</v>
      </c>
      <c r="E69" s="419" t="s">
        <v>655</v>
      </c>
      <c r="F69" s="420">
        <f>SUM(F25,F40,F55)</f>
        <v>0</v>
      </c>
      <c r="G69" s="373" t="s">
        <v>655</v>
      </c>
      <c r="H69" s="431">
        <f>SUM(H25,H40,H55)</f>
        <v>0</v>
      </c>
      <c r="I69" s="373" t="s">
        <v>655</v>
      </c>
      <c r="J69" s="420">
        <f>SUM(J25,J40,J55)</f>
        <v>0</v>
      </c>
      <c r="K69" s="373" t="s">
        <v>655</v>
      </c>
      <c r="L69" s="421">
        <f>SUM(L25,L40,L55)</f>
        <v>0</v>
      </c>
      <c r="M69" s="373" t="s">
        <v>655</v>
      </c>
      <c r="N69" s="421">
        <f>SUM(N25,N40,N55)</f>
        <v>0</v>
      </c>
      <c r="O69" s="373" t="s">
        <v>655</v>
      </c>
      <c r="P69" s="421">
        <f>SUM(P25,P40,P55)</f>
        <v>0</v>
      </c>
      <c r="Q69" s="373" t="s">
        <v>655</v>
      </c>
      <c r="R69" s="422">
        <f>SUM(R25,R40,R55)</f>
        <v>0</v>
      </c>
      <c r="S69" s="423">
        <f>SUM(D69,F69,H69,J69,L69,N69,P69,R69)</f>
        <v>0</v>
      </c>
    </row>
    <row r="70" spans="1:19" ht="15.75" thickBot="1">
      <c r="A70" s="432" t="s">
        <v>710</v>
      </c>
      <c r="B70" s="433" t="s">
        <v>671</v>
      </c>
      <c r="C70" s="434" t="s">
        <v>655</v>
      </c>
      <c r="D70" s="435">
        <f>SUM(D26,D41,D56)</f>
        <v>0</v>
      </c>
      <c r="E70" s="434" t="s">
        <v>655</v>
      </c>
      <c r="F70" s="435">
        <f>SUM(F26,F41,F56)</f>
        <v>0</v>
      </c>
      <c r="G70" s="436" t="s">
        <v>655</v>
      </c>
      <c r="H70" s="437">
        <f>SUM(H26,H41,H56)</f>
        <v>0</v>
      </c>
      <c r="I70" s="436" t="s">
        <v>655</v>
      </c>
      <c r="J70" s="435">
        <f>SUM(J26,J41,J56)</f>
        <v>0</v>
      </c>
      <c r="K70" s="436" t="s">
        <v>655</v>
      </c>
      <c r="L70" s="438">
        <f>SUM(L26,L41,L56)</f>
        <v>0</v>
      </c>
      <c r="M70" s="436" t="s">
        <v>655</v>
      </c>
      <c r="N70" s="438">
        <f>SUM(N26,N41,N56)</f>
        <v>0</v>
      </c>
      <c r="O70" s="436" t="s">
        <v>655</v>
      </c>
      <c r="P70" s="438">
        <f>SUM(P26,P41,P56)</f>
        <v>0</v>
      </c>
      <c r="Q70" s="436" t="s">
        <v>655</v>
      </c>
      <c r="R70" s="439">
        <f>SUM(R26,R41,R56)</f>
        <v>0</v>
      </c>
      <c r="S70" s="440">
        <f>SUM(D70,F70,H70,J70,L70,N70,P70,R70)</f>
        <v>0</v>
      </c>
    </row>
  </sheetData>
  <sheetProtection password="F757" sheet="1" objects="1" scenarios="1"/>
  <mergeCells count="26">
    <mergeCell ref="C28:D28"/>
    <mergeCell ref="K28:L28"/>
    <mergeCell ref="A28:B28"/>
    <mergeCell ref="A43:B43"/>
    <mergeCell ref="C43:S43"/>
    <mergeCell ref="E28:F28"/>
    <mergeCell ref="I28:J28"/>
    <mergeCell ref="M28:N28"/>
    <mergeCell ref="O28:P28"/>
    <mergeCell ref="Q28:R28"/>
    <mergeCell ref="A1:S1"/>
    <mergeCell ref="A2:S2"/>
    <mergeCell ref="A3:S3"/>
    <mergeCell ref="A5:S5"/>
    <mergeCell ref="S9:S10"/>
    <mergeCell ref="G9:H10"/>
    <mergeCell ref="K9:L10"/>
    <mergeCell ref="M9:N10"/>
    <mergeCell ref="O9:P10"/>
    <mergeCell ref="Q9:R10"/>
    <mergeCell ref="E8:S8"/>
    <mergeCell ref="I9:J10"/>
    <mergeCell ref="C10:D10"/>
    <mergeCell ref="E10:F10"/>
    <mergeCell ref="A9:A11"/>
    <mergeCell ref="C9:F9"/>
  </mergeCells>
  <pageMargins left="0.7" right="0.7" top="0.75" bottom="0.75" header="0.3" footer="0.3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U71"/>
  <sheetViews>
    <sheetView topLeftCell="A40" zoomScale="70" zoomScaleNormal="70" workbookViewId="0">
      <selection activeCell="S58" sqref="S58"/>
    </sheetView>
  </sheetViews>
  <sheetFormatPr defaultRowHeight="15"/>
  <cols>
    <col min="1" max="1" width="7" customWidth="1"/>
    <col min="2" max="2" width="61.42578125" customWidth="1"/>
    <col min="3" max="3" width="4.42578125" customWidth="1"/>
    <col min="4" max="4" width="11.42578125" customWidth="1"/>
    <col min="5" max="5" width="4.28515625" customWidth="1"/>
    <col min="6" max="6" width="11.42578125" customWidth="1"/>
    <col min="7" max="7" width="4" customWidth="1"/>
    <col min="8" max="8" width="11.42578125" customWidth="1"/>
    <col min="9" max="9" width="4.7109375" customWidth="1"/>
    <col min="10" max="10" width="11.42578125" customWidth="1"/>
    <col min="11" max="11" width="5" customWidth="1"/>
    <col min="12" max="12" width="11.42578125" customWidth="1"/>
    <col min="13" max="13" width="4.28515625" customWidth="1"/>
    <col min="14" max="14" width="11.42578125" customWidth="1"/>
    <col min="15" max="15" width="5.140625" customWidth="1"/>
    <col min="16" max="16" width="11.42578125" customWidth="1"/>
    <col min="17" max="17" width="4.5703125" customWidth="1"/>
    <col min="18" max="19" width="11.42578125" customWidth="1"/>
    <col min="21" max="21" width="23.42578125" customWidth="1"/>
  </cols>
  <sheetData>
    <row r="1" spans="1:21">
      <c r="A1" s="983" t="s">
        <v>0</v>
      </c>
      <c r="B1" s="984"/>
      <c r="C1" s="984"/>
      <c r="D1" s="984"/>
      <c r="E1" s="984"/>
      <c r="F1" s="984"/>
      <c r="G1" s="984"/>
      <c r="H1" s="984"/>
      <c r="I1" s="984"/>
      <c r="J1" s="984"/>
      <c r="K1" s="984"/>
      <c r="L1" s="984"/>
      <c r="M1" s="984"/>
      <c r="N1" s="984"/>
      <c r="O1" s="984"/>
      <c r="P1" s="984"/>
      <c r="Q1" s="984"/>
      <c r="R1" s="984"/>
      <c r="S1" s="985"/>
    </row>
    <row r="2" spans="1:21">
      <c r="A2" s="983" t="s">
        <v>1</v>
      </c>
      <c r="B2" s="984"/>
      <c r="C2" s="984"/>
      <c r="D2" s="984"/>
      <c r="E2" s="984"/>
      <c r="F2" s="984"/>
      <c r="G2" s="984"/>
      <c r="H2" s="984"/>
      <c r="I2" s="984"/>
      <c r="J2" s="984"/>
      <c r="K2" s="984"/>
      <c r="L2" s="984"/>
      <c r="M2" s="984"/>
      <c r="N2" s="984"/>
      <c r="O2" s="984"/>
      <c r="P2" s="984"/>
      <c r="Q2" s="984"/>
      <c r="R2" s="984"/>
      <c r="S2" s="985"/>
    </row>
    <row r="3" spans="1:21">
      <c r="A3" s="986"/>
      <c r="B3" s="987"/>
      <c r="C3" s="987"/>
      <c r="D3" s="987"/>
      <c r="E3" s="987"/>
      <c r="F3" s="987"/>
      <c r="G3" s="987"/>
      <c r="H3" s="987"/>
      <c r="I3" s="987"/>
      <c r="J3" s="987"/>
      <c r="K3" s="987"/>
      <c r="L3" s="987"/>
      <c r="M3" s="987"/>
      <c r="N3" s="987"/>
      <c r="O3" s="987"/>
      <c r="P3" s="987"/>
      <c r="Q3" s="987"/>
      <c r="R3" s="987"/>
      <c r="S3" s="988"/>
    </row>
    <row r="4" spans="1:2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5" spans="1:21">
      <c r="A5" s="989" t="s">
        <v>711</v>
      </c>
      <c r="B5" s="990"/>
      <c r="C5" s="990"/>
      <c r="D5" s="990"/>
      <c r="E5" s="990"/>
      <c r="F5" s="990"/>
      <c r="G5" s="990"/>
      <c r="H5" s="990"/>
      <c r="I5" s="990"/>
      <c r="J5" s="990"/>
      <c r="K5" s="990"/>
      <c r="L5" s="990"/>
      <c r="M5" s="990"/>
      <c r="N5" s="990"/>
      <c r="O5" s="990"/>
      <c r="P5" s="990"/>
      <c r="Q5" s="990"/>
      <c r="R5" s="990"/>
      <c r="S5" s="991"/>
    </row>
    <row r="6" spans="1:2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</row>
    <row r="8" spans="1:21" ht="15.75" thickBot="1">
      <c r="A8" s="441" t="s">
        <v>647</v>
      </c>
      <c r="B8" s="47"/>
      <c r="C8" s="47"/>
      <c r="D8" s="47"/>
      <c r="E8" s="47"/>
      <c r="F8" s="1055" t="s">
        <v>712</v>
      </c>
      <c r="G8" s="1055"/>
      <c r="H8" s="1055"/>
      <c r="I8" s="1055"/>
      <c r="J8" s="1055"/>
      <c r="K8" s="1055"/>
      <c r="L8" s="1055"/>
      <c r="M8" s="1055"/>
      <c r="N8" s="1055"/>
      <c r="O8" s="1055"/>
      <c r="P8" s="1055"/>
      <c r="Q8" s="1055"/>
      <c r="R8" s="1055"/>
      <c r="S8" s="1055"/>
      <c r="T8" s="47"/>
      <c r="U8" s="47"/>
    </row>
    <row r="9" spans="1:21">
      <c r="A9" s="1042" t="s">
        <v>4</v>
      </c>
      <c r="B9" s="286" t="s">
        <v>649</v>
      </c>
      <c r="C9" s="1045" t="s">
        <v>650</v>
      </c>
      <c r="D9" s="1046"/>
      <c r="E9" s="1046"/>
      <c r="F9" s="1047"/>
      <c r="G9" s="1032" t="s">
        <v>651</v>
      </c>
      <c r="H9" s="1033"/>
      <c r="I9" s="1032" t="s">
        <v>38</v>
      </c>
      <c r="J9" s="1033"/>
      <c r="K9" s="1032" t="s">
        <v>40</v>
      </c>
      <c r="L9" s="1033"/>
      <c r="M9" s="1032" t="s">
        <v>534</v>
      </c>
      <c r="N9" s="1033"/>
      <c r="O9" s="1032" t="s">
        <v>546</v>
      </c>
      <c r="P9" s="1033"/>
      <c r="Q9" s="1038" t="s">
        <v>28</v>
      </c>
      <c r="R9" s="1033"/>
      <c r="S9" s="1030" t="s">
        <v>652</v>
      </c>
      <c r="T9" s="47"/>
      <c r="U9" s="442"/>
    </row>
    <row r="10" spans="1:21" ht="24" customHeight="1">
      <c r="A10" s="1043"/>
      <c r="B10" s="287"/>
      <c r="C10" s="1041" t="s">
        <v>653</v>
      </c>
      <c r="D10" s="1041"/>
      <c r="E10" s="1041" t="s">
        <v>32</v>
      </c>
      <c r="F10" s="1041"/>
      <c r="G10" s="1034"/>
      <c r="H10" s="1035"/>
      <c r="I10" s="1034"/>
      <c r="J10" s="1035"/>
      <c r="K10" s="1034"/>
      <c r="L10" s="1035"/>
      <c r="M10" s="1034"/>
      <c r="N10" s="1035"/>
      <c r="O10" s="1036"/>
      <c r="P10" s="1037"/>
      <c r="Q10" s="1039"/>
      <c r="R10" s="1037"/>
      <c r="S10" s="1031"/>
      <c r="T10" s="47"/>
      <c r="U10" s="442"/>
    </row>
    <row r="11" spans="1:21" ht="24.75" customHeight="1" thickBot="1">
      <c r="A11" s="1044"/>
      <c r="B11" s="288" t="s">
        <v>654</v>
      </c>
      <c r="C11" s="289" t="s">
        <v>188</v>
      </c>
      <c r="D11" s="289" t="s">
        <v>647</v>
      </c>
      <c r="E11" s="289" t="s">
        <v>188</v>
      </c>
      <c r="F11" s="289" t="s">
        <v>647</v>
      </c>
      <c r="G11" s="289" t="s">
        <v>655</v>
      </c>
      <c r="H11" s="289" t="s">
        <v>655</v>
      </c>
      <c r="I11" s="289" t="s">
        <v>188</v>
      </c>
      <c r="J11" s="289" t="s">
        <v>647</v>
      </c>
      <c r="K11" s="289" t="s">
        <v>188</v>
      </c>
      <c r="L11" s="289" t="s">
        <v>647</v>
      </c>
      <c r="M11" s="289" t="s">
        <v>188</v>
      </c>
      <c r="N11" s="289" t="s">
        <v>647</v>
      </c>
      <c r="O11" s="289" t="s">
        <v>188</v>
      </c>
      <c r="P11" s="289" t="s">
        <v>647</v>
      </c>
      <c r="Q11" s="289" t="s">
        <v>188</v>
      </c>
      <c r="R11" s="289" t="s">
        <v>647</v>
      </c>
      <c r="S11" s="290" t="s">
        <v>647</v>
      </c>
      <c r="T11" s="47"/>
      <c r="U11" s="442"/>
    </row>
    <row r="12" spans="1:21" ht="15.75" thickBot="1">
      <c r="A12" s="291">
        <v>1</v>
      </c>
      <c r="B12" s="292">
        <v>2</v>
      </c>
      <c r="C12" s="292">
        <v>3</v>
      </c>
      <c r="D12" s="293">
        <v>4</v>
      </c>
      <c r="E12" s="293">
        <v>5</v>
      </c>
      <c r="F12" s="293">
        <v>6</v>
      </c>
      <c r="G12" s="293">
        <v>7</v>
      </c>
      <c r="H12" s="294">
        <v>8</v>
      </c>
      <c r="I12" s="294">
        <v>9</v>
      </c>
      <c r="J12" s="294">
        <v>10</v>
      </c>
      <c r="K12" s="294">
        <v>11</v>
      </c>
      <c r="L12" s="294">
        <v>12</v>
      </c>
      <c r="M12" s="294">
        <v>13</v>
      </c>
      <c r="N12" s="292">
        <v>14</v>
      </c>
      <c r="O12" s="292">
        <v>15</v>
      </c>
      <c r="P12" s="294">
        <v>16</v>
      </c>
      <c r="Q12" s="295">
        <v>17</v>
      </c>
      <c r="R12" s="295">
        <v>18</v>
      </c>
      <c r="S12" s="296">
        <v>19</v>
      </c>
      <c r="T12" s="47"/>
      <c r="U12" s="442"/>
    </row>
    <row r="13" spans="1:21" ht="29.25" thickBot="1">
      <c r="A13" s="297" t="s">
        <v>349</v>
      </c>
      <c r="B13" s="298" t="s">
        <v>713</v>
      </c>
      <c r="C13" s="299" t="s">
        <v>655</v>
      </c>
      <c r="D13" s="300">
        <f>SUM(D14,D24)</f>
        <v>913.5</v>
      </c>
      <c r="E13" s="301" t="s">
        <v>655</v>
      </c>
      <c r="F13" s="300">
        <f>SUM(F14,F24)</f>
        <v>989.95</v>
      </c>
      <c r="G13" s="302" t="s">
        <v>655</v>
      </c>
      <c r="H13" s="300">
        <f>SUM(H14,H24)</f>
        <v>1060.6999999999998</v>
      </c>
      <c r="I13" s="303" t="s">
        <v>655</v>
      </c>
      <c r="J13" s="300">
        <f>SUM(J14,J24)</f>
        <v>90.55</v>
      </c>
      <c r="K13" s="303" t="s">
        <v>655</v>
      </c>
      <c r="L13" s="300">
        <f>SUM(L14,L24)</f>
        <v>0</v>
      </c>
      <c r="M13" s="303" t="s">
        <v>655</v>
      </c>
      <c r="N13" s="300">
        <f>SUM(N14,N24)</f>
        <v>1.4</v>
      </c>
      <c r="O13" s="302" t="s">
        <v>655</v>
      </c>
      <c r="P13" s="300">
        <f>SUM(P14,P24)</f>
        <v>4.0999999999999996</v>
      </c>
      <c r="Q13" s="304" t="s">
        <v>655</v>
      </c>
      <c r="R13" s="300">
        <f>SUM(R14,R24)</f>
        <v>0.89</v>
      </c>
      <c r="S13" s="305">
        <f>SUM(D13,F13,H13,J13,L13,N13,P13,R13)</f>
        <v>3061.0899999999997</v>
      </c>
      <c r="T13" s="47"/>
      <c r="U13" s="442"/>
    </row>
    <row r="14" spans="1:21" ht="26.25" thickTop="1">
      <c r="A14" s="233" t="s">
        <v>287</v>
      </c>
      <c r="B14" s="306" t="s">
        <v>714</v>
      </c>
      <c r="C14" s="307" t="s">
        <v>655</v>
      </c>
      <c r="D14" s="308">
        <f>SUM(D15:D23)</f>
        <v>913.5</v>
      </c>
      <c r="E14" s="307" t="s">
        <v>655</v>
      </c>
      <c r="F14" s="308">
        <f>SUM(F15:F23)</f>
        <v>989.95</v>
      </c>
      <c r="G14" s="309" t="s">
        <v>655</v>
      </c>
      <c r="H14" s="308">
        <f>SUM(H18,H19,H22)</f>
        <v>1060.6999999999998</v>
      </c>
      <c r="I14" s="309" t="s">
        <v>655</v>
      </c>
      <c r="J14" s="308">
        <f>SUM(J15:J23)</f>
        <v>90.55</v>
      </c>
      <c r="K14" s="309" t="s">
        <v>655</v>
      </c>
      <c r="L14" s="310">
        <f>SUM(L15,L16,L17,L18,L19,L20,L21,L22,L23)</f>
        <v>0</v>
      </c>
      <c r="M14" s="309" t="s">
        <v>655</v>
      </c>
      <c r="N14" s="308">
        <f>SUM(N15:N23)</f>
        <v>1.4</v>
      </c>
      <c r="O14" s="309" t="s">
        <v>655</v>
      </c>
      <c r="P14" s="308">
        <f>SUM(P15:P23)</f>
        <v>4.0999999999999996</v>
      </c>
      <c r="Q14" s="309" t="s">
        <v>655</v>
      </c>
      <c r="R14" s="308">
        <f>SUM(R15:R23)</f>
        <v>0.89</v>
      </c>
      <c r="S14" s="311">
        <f>SUM(D14,F14,H14,J14,L14,N14,P14,R14)</f>
        <v>3061.0899999999997</v>
      </c>
      <c r="T14" s="47"/>
      <c r="U14" s="47"/>
    </row>
    <row r="15" spans="1:21">
      <c r="A15" s="312" t="s">
        <v>289</v>
      </c>
      <c r="B15" s="282" t="s">
        <v>600</v>
      </c>
      <c r="C15" s="119" t="s">
        <v>655</v>
      </c>
      <c r="D15" s="313">
        <v>0</v>
      </c>
      <c r="E15" s="119" t="s">
        <v>655</v>
      </c>
      <c r="F15" s="313">
        <v>0</v>
      </c>
      <c r="G15" s="314" t="s">
        <v>655</v>
      </c>
      <c r="H15" s="315" t="s">
        <v>655</v>
      </c>
      <c r="I15" s="314" t="s">
        <v>655</v>
      </c>
      <c r="J15" s="316">
        <v>0</v>
      </c>
      <c r="K15" s="314" t="s">
        <v>655</v>
      </c>
      <c r="L15" s="316">
        <v>0</v>
      </c>
      <c r="M15" s="314" t="s">
        <v>655</v>
      </c>
      <c r="N15" s="317">
        <v>1.4</v>
      </c>
      <c r="O15" s="314" t="s">
        <v>655</v>
      </c>
      <c r="P15" s="316">
        <v>4.0999999999999996</v>
      </c>
      <c r="Q15" s="314" t="s">
        <v>655</v>
      </c>
      <c r="R15" s="316">
        <v>0</v>
      </c>
      <c r="S15" s="318">
        <f>SUM(D15,F15,J15,L15,N15,P15,R15)</f>
        <v>5.5</v>
      </c>
      <c r="T15" s="47"/>
      <c r="U15" s="47"/>
    </row>
    <row r="16" spans="1:21">
      <c r="A16" s="312" t="s">
        <v>291</v>
      </c>
      <c r="B16" s="282" t="s">
        <v>658</v>
      </c>
      <c r="C16" s="319" t="s">
        <v>655</v>
      </c>
      <c r="D16" s="320">
        <v>172.18</v>
      </c>
      <c r="E16" s="319" t="s">
        <v>655</v>
      </c>
      <c r="F16" s="320">
        <v>198.78</v>
      </c>
      <c r="G16" s="321" t="s">
        <v>655</v>
      </c>
      <c r="H16" s="322" t="s">
        <v>655</v>
      </c>
      <c r="I16" s="321" t="s">
        <v>655</v>
      </c>
      <c r="J16" s="323">
        <v>38.65</v>
      </c>
      <c r="K16" s="321" t="s">
        <v>655</v>
      </c>
      <c r="L16" s="316">
        <v>0</v>
      </c>
      <c r="M16" s="321" t="s">
        <v>655</v>
      </c>
      <c r="N16" s="317">
        <v>0</v>
      </c>
      <c r="O16" s="321" t="s">
        <v>655</v>
      </c>
      <c r="P16" s="316">
        <v>0</v>
      </c>
      <c r="Q16" s="321" t="s">
        <v>655</v>
      </c>
      <c r="R16" s="316">
        <v>0.89</v>
      </c>
      <c r="S16" s="318">
        <f>SUM(D16,F16,J16,L16,N16,P16,R16)</f>
        <v>410.5</v>
      </c>
      <c r="T16" s="47"/>
      <c r="U16" s="47"/>
    </row>
    <row r="17" spans="1:21">
      <c r="A17" s="312" t="s">
        <v>293</v>
      </c>
      <c r="B17" s="282" t="s">
        <v>608</v>
      </c>
      <c r="C17" s="319" t="s">
        <v>655</v>
      </c>
      <c r="D17" s="320">
        <v>35.29</v>
      </c>
      <c r="E17" s="319" t="s">
        <v>655</v>
      </c>
      <c r="F17" s="320">
        <v>465.65</v>
      </c>
      <c r="G17" s="321" t="s">
        <v>655</v>
      </c>
      <c r="H17" s="322" t="s">
        <v>655</v>
      </c>
      <c r="I17" s="321" t="s">
        <v>655</v>
      </c>
      <c r="J17" s="323">
        <v>18.850000000000001</v>
      </c>
      <c r="K17" s="321" t="s">
        <v>655</v>
      </c>
      <c r="L17" s="316">
        <v>0</v>
      </c>
      <c r="M17" s="321" t="s">
        <v>655</v>
      </c>
      <c r="N17" s="317">
        <v>0</v>
      </c>
      <c r="O17" s="321" t="s">
        <v>655</v>
      </c>
      <c r="P17" s="316">
        <v>0</v>
      </c>
      <c r="Q17" s="321" t="s">
        <v>655</v>
      </c>
      <c r="R17" s="316">
        <v>0</v>
      </c>
      <c r="S17" s="318">
        <f>SUM(D17,F17,J17,L17,N17,P17,R17)</f>
        <v>519.79</v>
      </c>
      <c r="T17" s="47"/>
      <c r="U17" s="47"/>
    </row>
    <row r="18" spans="1:21">
      <c r="A18" s="312" t="s">
        <v>659</v>
      </c>
      <c r="B18" s="282" t="s">
        <v>577</v>
      </c>
      <c r="C18" s="319" t="s">
        <v>655</v>
      </c>
      <c r="D18" s="320">
        <v>4.18</v>
      </c>
      <c r="E18" s="319" t="s">
        <v>655</v>
      </c>
      <c r="F18" s="320">
        <v>1.55</v>
      </c>
      <c r="G18" s="321" t="s">
        <v>655</v>
      </c>
      <c r="H18" s="323">
        <v>524.30999999999995</v>
      </c>
      <c r="I18" s="321" t="s">
        <v>655</v>
      </c>
      <c r="J18" s="323">
        <v>0.37</v>
      </c>
      <c r="K18" s="321" t="s">
        <v>655</v>
      </c>
      <c r="L18" s="323">
        <v>0</v>
      </c>
      <c r="M18" s="321" t="s">
        <v>655</v>
      </c>
      <c r="N18" s="317">
        <v>0</v>
      </c>
      <c r="O18" s="321" t="s">
        <v>655</v>
      </c>
      <c r="P18" s="316">
        <v>0</v>
      </c>
      <c r="Q18" s="321" t="s">
        <v>655</v>
      </c>
      <c r="R18" s="316">
        <v>0</v>
      </c>
      <c r="S18" s="318">
        <f>SUM(D18,F18,J18,L18,N18,P18,R18,H18)</f>
        <v>530.41</v>
      </c>
      <c r="T18" s="47"/>
      <c r="U18" s="47"/>
    </row>
    <row r="19" spans="1:21">
      <c r="A19" s="312" t="s">
        <v>660</v>
      </c>
      <c r="B19" s="282" t="s">
        <v>661</v>
      </c>
      <c r="C19" s="319" t="s">
        <v>655</v>
      </c>
      <c r="D19" s="320">
        <v>6.98</v>
      </c>
      <c r="E19" s="319" t="s">
        <v>655</v>
      </c>
      <c r="F19" s="320">
        <v>263.3</v>
      </c>
      <c r="G19" s="321" t="s">
        <v>655</v>
      </c>
      <c r="H19" s="323">
        <v>536.39</v>
      </c>
      <c r="I19" s="321" t="s">
        <v>655</v>
      </c>
      <c r="J19" s="323">
        <v>9.4499999999999993</v>
      </c>
      <c r="K19" s="321" t="s">
        <v>655</v>
      </c>
      <c r="L19" s="323">
        <v>0</v>
      </c>
      <c r="M19" s="321" t="s">
        <v>655</v>
      </c>
      <c r="N19" s="317">
        <v>0</v>
      </c>
      <c r="O19" s="321" t="s">
        <v>655</v>
      </c>
      <c r="P19" s="316">
        <v>0</v>
      </c>
      <c r="Q19" s="321" t="s">
        <v>655</v>
      </c>
      <c r="R19" s="316">
        <v>0</v>
      </c>
      <c r="S19" s="318">
        <f>SUM(D19,F19,J19,L19,N19,P19,R19,H19)</f>
        <v>816.12</v>
      </c>
      <c r="T19" s="47"/>
      <c r="U19" s="47"/>
    </row>
    <row r="20" spans="1:21">
      <c r="A20" s="312" t="s">
        <v>662</v>
      </c>
      <c r="B20" s="282" t="s">
        <v>581</v>
      </c>
      <c r="C20" s="319" t="s">
        <v>655</v>
      </c>
      <c r="D20" s="320">
        <v>694.87</v>
      </c>
      <c r="E20" s="319" t="s">
        <v>655</v>
      </c>
      <c r="F20" s="320">
        <v>49.69</v>
      </c>
      <c r="G20" s="321" t="s">
        <v>655</v>
      </c>
      <c r="H20" s="322" t="s">
        <v>655</v>
      </c>
      <c r="I20" s="321" t="s">
        <v>655</v>
      </c>
      <c r="J20" s="323">
        <v>23.23</v>
      </c>
      <c r="K20" s="321" t="s">
        <v>655</v>
      </c>
      <c r="L20" s="316">
        <v>0</v>
      </c>
      <c r="M20" s="321" t="s">
        <v>655</v>
      </c>
      <c r="N20" s="317">
        <v>0</v>
      </c>
      <c r="O20" s="321" t="s">
        <v>655</v>
      </c>
      <c r="P20" s="316">
        <v>0</v>
      </c>
      <c r="Q20" s="321" t="s">
        <v>655</v>
      </c>
      <c r="R20" s="316">
        <v>0</v>
      </c>
      <c r="S20" s="318">
        <f>SUM(D20,F20,J20,L20,N20,P20,R20)</f>
        <v>767.79</v>
      </c>
      <c r="T20" s="47"/>
      <c r="U20" s="47"/>
    </row>
    <row r="21" spans="1:21">
      <c r="A21" s="312" t="s">
        <v>663</v>
      </c>
      <c r="B21" s="282" t="s">
        <v>587</v>
      </c>
      <c r="C21" s="319" t="s">
        <v>655</v>
      </c>
      <c r="D21" s="320">
        <v>0</v>
      </c>
      <c r="E21" s="319" t="s">
        <v>655</v>
      </c>
      <c r="F21" s="320">
        <v>10.98</v>
      </c>
      <c r="G21" s="321" t="s">
        <v>655</v>
      </c>
      <c r="H21" s="322" t="s">
        <v>655</v>
      </c>
      <c r="I21" s="321" t="s">
        <v>655</v>
      </c>
      <c r="J21" s="323">
        <v>0</v>
      </c>
      <c r="K21" s="321" t="s">
        <v>655</v>
      </c>
      <c r="L21" s="323">
        <v>0</v>
      </c>
      <c r="M21" s="321" t="s">
        <v>655</v>
      </c>
      <c r="N21" s="317">
        <v>0</v>
      </c>
      <c r="O21" s="321" t="s">
        <v>655</v>
      </c>
      <c r="P21" s="316">
        <v>0</v>
      </c>
      <c r="Q21" s="321" t="s">
        <v>655</v>
      </c>
      <c r="R21" s="316">
        <v>0</v>
      </c>
      <c r="S21" s="318">
        <f>SUM(D21,F21,J21,L21,N21,P21,R21)</f>
        <v>10.98</v>
      </c>
      <c r="T21" s="47"/>
      <c r="U21" s="47"/>
    </row>
    <row r="22" spans="1:21">
      <c r="A22" s="312" t="s">
        <v>664</v>
      </c>
      <c r="B22" s="282" t="s">
        <v>665</v>
      </c>
      <c r="C22" s="324" t="s">
        <v>655</v>
      </c>
      <c r="D22" s="325">
        <v>0</v>
      </c>
      <c r="E22" s="324" t="s">
        <v>655</v>
      </c>
      <c r="F22" s="325">
        <v>0</v>
      </c>
      <c r="G22" s="326" t="s">
        <v>655</v>
      </c>
      <c r="H22" s="327">
        <v>0</v>
      </c>
      <c r="I22" s="326" t="s">
        <v>655</v>
      </c>
      <c r="J22" s="327">
        <v>0</v>
      </c>
      <c r="K22" s="326" t="s">
        <v>655</v>
      </c>
      <c r="L22" s="327">
        <v>0</v>
      </c>
      <c r="M22" s="326" t="s">
        <v>655</v>
      </c>
      <c r="N22" s="317">
        <v>0</v>
      </c>
      <c r="O22" s="326" t="s">
        <v>655</v>
      </c>
      <c r="P22" s="316">
        <v>0</v>
      </c>
      <c r="Q22" s="326" t="s">
        <v>655</v>
      </c>
      <c r="R22" s="316">
        <v>0</v>
      </c>
      <c r="S22" s="318">
        <f>SUM(D22,F22,J22,L22,N22,P22,R22,H22)</f>
        <v>0</v>
      </c>
      <c r="T22" s="47"/>
      <c r="U22" s="47"/>
    </row>
    <row r="23" spans="1:21" ht="15.75" thickBot="1">
      <c r="A23" s="328" t="s">
        <v>666</v>
      </c>
      <c r="B23" s="329" t="s">
        <v>598</v>
      </c>
      <c r="C23" s="330" t="s">
        <v>655</v>
      </c>
      <c r="D23" s="331">
        <v>0</v>
      </c>
      <c r="E23" s="330" t="s">
        <v>655</v>
      </c>
      <c r="F23" s="331">
        <v>0</v>
      </c>
      <c r="G23" s="332" t="s">
        <v>655</v>
      </c>
      <c r="H23" s="333" t="s">
        <v>655</v>
      </c>
      <c r="I23" s="332" t="s">
        <v>655</v>
      </c>
      <c r="J23" s="334">
        <v>0</v>
      </c>
      <c r="K23" s="332" t="s">
        <v>655</v>
      </c>
      <c r="L23" s="334">
        <v>0</v>
      </c>
      <c r="M23" s="332" t="s">
        <v>655</v>
      </c>
      <c r="N23" s="335">
        <v>0</v>
      </c>
      <c r="O23" s="332" t="s">
        <v>655</v>
      </c>
      <c r="P23" s="336">
        <v>0</v>
      </c>
      <c r="Q23" s="332" t="s">
        <v>655</v>
      </c>
      <c r="R23" s="336">
        <v>0</v>
      </c>
      <c r="S23" s="337">
        <f>SUM(D23,F23,J23,L23,N23,P23,R23)</f>
        <v>0</v>
      </c>
      <c r="T23" s="47"/>
      <c r="U23" s="47"/>
    </row>
    <row r="24" spans="1:21" ht="26.25" thickTop="1">
      <c r="A24" s="233" t="s">
        <v>297</v>
      </c>
      <c r="B24" s="338" t="s">
        <v>715</v>
      </c>
      <c r="C24" s="339" t="s">
        <v>655</v>
      </c>
      <c r="D24" s="340">
        <f>SUM(D25,D26)</f>
        <v>0</v>
      </c>
      <c r="E24" s="339" t="s">
        <v>655</v>
      </c>
      <c r="F24" s="340">
        <f>SUM(F25,F26)</f>
        <v>0</v>
      </c>
      <c r="G24" s="234" t="s">
        <v>655</v>
      </c>
      <c r="H24" s="340">
        <f>SUM(H25,H26)</f>
        <v>0</v>
      </c>
      <c r="I24" s="234" t="s">
        <v>655</v>
      </c>
      <c r="J24" s="340">
        <f>SUM(J25,J26)</f>
        <v>0</v>
      </c>
      <c r="K24" s="234" t="s">
        <v>655</v>
      </c>
      <c r="L24" s="340">
        <f>SUM(L25,L26)</f>
        <v>0</v>
      </c>
      <c r="M24" s="234" t="s">
        <v>655</v>
      </c>
      <c r="N24" s="340">
        <f>SUM(N25,N26)</f>
        <v>0</v>
      </c>
      <c r="O24" s="234" t="s">
        <v>655</v>
      </c>
      <c r="P24" s="340">
        <f>SUM(P25,P26)</f>
        <v>0</v>
      </c>
      <c r="Q24" s="234" t="s">
        <v>655</v>
      </c>
      <c r="R24" s="340">
        <f>SUM(R25,R26)</f>
        <v>0</v>
      </c>
      <c r="S24" s="341">
        <f>SUM(D24,F24,H24,J24,L24,N24,P24,R24)</f>
        <v>0</v>
      </c>
      <c r="T24" s="47"/>
      <c r="U24" s="47"/>
    </row>
    <row r="25" spans="1:21">
      <c r="A25" s="312" t="s">
        <v>668</v>
      </c>
      <c r="B25" s="282" t="s">
        <v>669</v>
      </c>
      <c r="C25" s="119" t="s">
        <v>655</v>
      </c>
      <c r="D25" s="342">
        <v>0</v>
      </c>
      <c r="E25" s="119" t="s">
        <v>655</v>
      </c>
      <c r="F25" s="342">
        <v>0</v>
      </c>
      <c r="G25" s="13" t="s">
        <v>655</v>
      </c>
      <c r="H25" s="343">
        <v>0</v>
      </c>
      <c r="I25" s="13" t="s">
        <v>655</v>
      </c>
      <c r="J25" s="343">
        <v>0</v>
      </c>
      <c r="K25" s="13" t="s">
        <v>655</v>
      </c>
      <c r="L25" s="343">
        <v>0</v>
      </c>
      <c r="M25" s="13" t="s">
        <v>655</v>
      </c>
      <c r="N25" s="344">
        <v>0</v>
      </c>
      <c r="O25" s="13" t="s">
        <v>655</v>
      </c>
      <c r="P25" s="343">
        <v>0</v>
      </c>
      <c r="Q25" s="13" t="s">
        <v>655</v>
      </c>
      <c r="R25" s="345">
        <v>0</v>
      </c>
      <c r="S25" s="346">
        <f>SUM(D25,F25,H25,J25,L25,N25,P25,R25)</f>
        <v>0</v>
      </c>
      <c r="T25" s="47"/>
      <c r="U25" s="47"/>
    </row>
    <row r="26" spans="1:21" ht="15.75" thickBot="1">
      <c r="A26" s="328" t="s">
        <v>670</v>
      </c>
      <c r="B26" s="329" t="s">
        <v>671</v>
      </c>
      <c r="C26" s="330" t="s">
        <v>655</v>
      </c>
      <c r="D26" s="347">
        <v>0</v>
      </c>
      <c r="E26" s="330" t="s">
        <v>655</v>
      </c>
      <c r="F26" s="347">
        <v>0</v>
      </c>
      <c r="G26" s="348" t="s">
        <v>655</v>
      </c>
      <c r="H26" s="349">
        <v>0</v>
      </c>
      <c r="I26" s="348" t="s">
        <v>655</v>
      </c>
      <c r="J26" s="349">
        <v>0</v>
      </c>
      <c r="K26" s="348" t="s">
        <v>655</v>
      </c>
      <c r="L26" s="349">
        <v>0</v>
      </c>
      <c r="M26" s="348" t="s">
        <v>655</v>
      </c>
      <c r="N26" s="350">
        <v>0</v>
      </c>
      <c r="O26" s="348" t="s">
        <v>655</v>
      </c>
      <c r="P26" s="351">
        <v>0</v>
      </c>
      <c r="Q26" s="348" t="s">
        <v>655</v>
      </c>
      <c r="R26" s="351">
        <v>0</v>
      </c>
      <c r="S26" s="337">
        <f>SUM(D26,F26,H26,J26,L26,N26,P26,R26)</f>
        <v>0</v>
      </c>
      <c r="T26" s="47"/>
      <c r="U26" s="47"/>
    </row>
    <row r="27" spans="1:21" ht="30" thickTop="1" thickBot="1">
      <c r="A27" s="352" t="s">
        <v>353</v>
      </c>
      <c r="B27" s="353" t="s">
        <v>716</v>
      </c>
      <c r="C27" s="354">
        <f>SUM(C30:C38,C40,C41)</f>
        <v>0</v>
      </c>
      <c r="D27" s="355">
        <v>0</v>
      </c>
      <c r="E27" s="354">
        <f>SUM(E30:E38,E40,E41)</f>
        <v>0</v>
      </c>
      <c r="F27" s="355">
        <v>0</v>
      </c>
      <c r="G27" s="356" t="s">
        <v>655</v>
      </c>
      <c r="H27" s="357" t="s">
        <v>655</v>
      </c>
      <c r="I27" s="356">
        <f>SUM(I30:I38,I40,I41)</f>
        <v>0</v>
      </c>
      <c r="J27" s="358">
        <v>0</v>
      </c>
      <c r="K27" s="356">
        <f>SUM(K30:K38,K40,K41)</f>
        <v>100</v>
      </c>
      <c r="L27" s="358">
        <v>203.9</v>
      </c>
      <c r="M27" s="356">
        <f>SUM(M30:M38,M40,M41)</f>
        <v>100</v>
      </c>
      <c r="N27" s="355">
        <v>23.56</v>
      </c>
      <c r="O27" s="356">
        <f>SUM(O30:O38,O40,O41)</f>
        <v>0</v>
      </c>
      <c r="P27" s="358">
        <v>0</v>
      </c>
      <c r="Q27" s="356">
        <f>SUM(Q30:Q38,Q40,Q41)</f>
        <v>0</v>
      </c>
      <c r="R27" s="358">
        <v>0</v>
      </c>
      <c r="S27" s="360">
        <f>SUM(D27,F27,J27,L27,N27,P27,R27)</f>
        <v>227.46</v>
      </c>
      <c r="T27" s="47"/>
      <c r="U27" s="47"/>
    </row>
    <row r="28" spans="1:21" ht="30" customHeight="1" thickTop="1">
      <c r="A28" s="1050" t="s">
        <v>673</v>
      </c>
      <c r="B28" s="1051"/>
      <c r="C28" s="1048" t="s">
        <v>674</v>
      </c>
      <c r="D28" s="1049"/>
      <c r="E28" s="1048" t="s">
        <v>674</v>
      </c>
      <c r="F28" s="1049"/>
      <c r="G28" s="361" t="s">
        <v>655</v>
      </c>
      <c r="H28" s="361" t="s">
        <v>655</v>
      </c>
      <c r="I28" s="1048" t="s">
        <v>674</v>
      </c>
      <c r="J28" s="1049"/>
      <c r="K28" s="1048" t="s">
        <v>674</v>
      </c>
      <c r="L28" s="1049"/>
      <c r="M28" s="1048" t="s">
        <v>674</v>
      </c>
      <c r="N28" s="1049"/>
      <c r="O28" s="1048" t="s">
        <v>674</v>
      </c>
      <c r="P28" s="1049"/>
      <c r="Q28" s="1048" t="s">
        <v>674</v>
      </c>
      <c r="R28" s="1049"/>
      <c r="S28" s="362" t="s">
        <v>655</v>
      </c>
      <c r="T28" s="47"/>
      <c r="U28" s="47"/>
    </row>
    <row r="29" spans="1:21" ht="25.5">
      <c r="A29" s="363" t="s">
        <v>302</v>
      </c>
      <c r="B29" s="364" t="s">
        <v>717</v>
      </c>
      <c r="C29" s="365">
        <f>SUM(C30:C38)</f>
        <v>0</v>
      </c>
      <c r="D29" s="366">
        <f>SUM(D30:D38)</f>
        <v>0</v>
      </c>
      <c r="E29" s="365">
        <f>SUM(E30:E38)</f>
        <v>0</v>
      </c>
      <c r="F29" s="366">
        <f>SUM(F30:F38)</f>
        <v>0</v>
      </c>
      <c r="G29" s="367" t="s">
        <v>655</v>
      </c>
      <c r="H29" s="367" t="s">
        <v>655</v>
      </c>
      <c r="I29" s="368">
        <f t="shared" ref="I29:S29" si="0">SUM(I30:I38)</f>
        <v>0</v>
      </c>
      <c r="J29" s="366">
        <f t="shared" si="0"/>
        <v>0</v>
      </c>
      <c r="K29" s="368">
        <f t="shared" si="0"/>
        <v>100</v>
      </c>
      <c r="L29" s="366">
        <f t="shared" si="0"/>
        <v>203.9</v>
      </c>
      <c r="M29" s="368">
        <f t="shared" si="0"/>
        <v>100</v>
      </c>
      <c r="N29" s="366">
        <f t="shared" si="0"/>
        <v>23.559999999999995</v>
      </c>
      <c r="O29" s="368">
        <f t="shared" si="0"/>
        <v>0</v>
      </c>
      <c r="P29" s="366">
        <f t="shared" si="0"/>
        <v>0</v>
      </c>
      <c r="Q29" s="368">
        <f t="shared" si="0"/>
        <v>0</v>
      </c>
      <c r="R29" s="366">
        <f t="shared" si="0"/>
        <v>0</v>
      </c>
      <c r="S29" s="369">
        <f t="shared" si="0"/>
        <v>227.45999999999998</v>
      </c>
      <c r="T29" s="47"/>
      <c r="U29" s="47"/>
    </row>
    <row r="30" spans="1:21">
      <c r="A30" s="312" t="s">
        <v>304</v>
      </c>
      <c r="B30" s="282" t="s">
        <v>600</v>
      </c>
      <c r="C30" s="370">
        <v>0</v>
      </c>
      <c r="D30" s="371">
        <f>$D$27*C30/100</f>
        <v>0</v>
      </c>
      <c r="E30" s="372">
        <v>0</v>
      </c>
      <c r="F30" s="371">
        <f>$F$27*E30/100</f>
        <v>0</v>
      </c>
      <c r="G30" s="373" t="s">
        <v>655</v>
      </c>
      <c r="H30" s="373" t="s">
        <v>655</v>
      </c>
      <c r="I30" s="374">
        <v>0</v>
      </c>
      <c r="J30" s="371">
        <f>$J$27*I30/100</f>
        <v>0</v>
      </c>
      <c r="K30" s="375">
        <v>6</v>
      </c>
      <c r="L30" s="371">
        <f>$L$27*K30/100</f>
        <v>12.234000000000002</v>
      </c>
      <c r="M30" s="376">
        <v>0</v>
      </c>
      <c r="N30" s="371">
        <f>$N$27*M30/100</f>
        <v>0</v>
      </c>
      <c r="O30" s="376">
        <v>0</v>
      </c>
      <c r="P30" s="371">
        <f>$P$27*O30/100</f>
        <v>0</v>
      </c>
      <c r="Q30" s="377">
        <v>0</v>
      </c>
      <c r="R30" s="371">
        <f>$R$27*Q30/100</f>
        <v>0</v>
      </c>
      <c r="S30" s="378">
        <f>SUM(D30,F30,J30,L30,N30,P30,R30)</f>
        <v>12.234000000000002</v>
      </c>
      <c r="T30" s="47"/>
      <c r="U30" s="47"/>
    </row>
    <row r="31" spans="1:21">
      <c r="A31" s="312" t="s">
        <v>308</v>
      </c>
      <c r="B31" s="282" t="s">
        <v>658</v>
      </c>
      <c r="C31" s="370">
        <v>0</v>
      </c>
      <c r="D31" s="371">
        <f t="shared" ref="D31:D38" si="1">$D$27*C31/100</f>
        <v>0</v>
      </c>
      <c r="E31" s="372">
        <v>0</v>
      </c>
      <c r="F31" s="371">
        <f t="shared" ref="F31:F38" si="2">$F$27*E31/100</f>
        <v>0</v>
      </c>
      <c r="G31" s="373" t="s">
        <v>655</v>
      </c>
      <c r="H31" s="373" t="s">
        <v>655</v>
      </c>
      <c r="I31" s="374">
        <v>0</v>
      </c>
      <c r="J31" s="371">
        <f t="shared" ref="J31:J41" si="3">$J$27*I31/100</f>
        <v>0</v>
      </c>
      <c r="K31" s="375">
        <v>10</v>
      </c>
      <c r="L31" s="371">
        <f t="shared" ref="L31:L41" si="4">$L$27*K31/100</f>
        <v>20.39</v>
      </c>
      <c r="M31" s="376">
        <v>41</v>
      </c>
      <c r="N31" s="371">
        <f t="shared" ref="N31:N38" si="5">$N$27*M31/100</f>
        <v>9.6595999999999993</v>
      </c>
      <c r="O31" s="376">
        <v>0</v>
      </c>
      <c r="P31" s="371">
        <f t="shared" ref="P31:P41" si="6">$P$27*O31/100</f>
        <v>0</v>
      </c>
      <c r="Q31" s="377">
        <v>0</v>
      </c>
      <c r="R31" s="371">
        <f t="shared" ref="R31:R41" si="7">$R$27*Q31/100</f>
        <v>0</v>
      </c>
      <c r="S31" s="378">
        <f t="shared" ref="S31:S38" si="8">SUM(D31,F31,J31,L31,N31,P31,R31)</f>
        <v>30.049599999999998</v>
      </c>
      <c r="T31" s="47"/>
      <c r="U31" s="47"/>
    </row>
    <row r="32" spans="1:21">
      <c r="A32" s="312" t="s">
        <v>676</v>
      </c>
      <c r="B32" s="282" t="s">
        <v>608</v>
      </c>
      <c r="C32" s="370">
        <v>0</v>
      </c>
      <c r="D32" s="371">
        <f t="shared" si="1"/>
        <v>0</v>
      </c>
      <c r="E32" s="372">
        <v>0</v>
      </c>
      <c r="F32" s="371">
        <f t="shared" si="2"/>
        <v>0</v>
      </c>
      <c r="G32" s="373" t="s">
        <v>655</v>
      </c>
      <c r="H32" s="373" t="s">
        <v>655</v>
      </c>
      <c r="I32" s="374">
        <v>0</v>
      </c>
      <c r="J32" s="371">
        <f t="shared" si="3"/>
        <v>0</v>
      </c>
      <c r="K32" s="375">
        <v>0</v>
      </c>
      <c r="L32" s="371">
        <f t="shared" si="4"/>
        <v>0</v>
      </c>
      <c r="M32" s="376">
        <v>0</v>
      </c>
      <c r="N32" s="371">
        <f t="shared" si="5"/>
        <v>0</v>
      </c>
      <c r="O32" s="376">
        <v>0</v>
      </c>
      <c r="P32" s="371">
        <f t="shared" si="6"/>
        <v>0</v>
      </c>
      <c r="Q32" s="377">
        <v>0</v>
      </c>
      <c r="R32" s="371">
        <f t="shared" si="7"/>
        <v>0</v>
      </c>
      <c r="S32" s="378">
        <f t="shared" si="8"/>
        <v>0</v>
      </c>
      <c r="T32" s="47"/>
      <c r="U32" s="47"/>
    </row>
    <row r="33" spans="1:21">
      <c r="A33" s="312" t="s">
        <v>677</v>
      </c>
      <c r="B33" s="282" t="s">
        <v>577</v>
      </c>
      <c r="C33" s="370">
        <v>0</v>
      </c>
      <c r="D33" s="371">
        <f t="shared" si="1"/>
        <v>0</v>
      </c>
      <c r="E33" s="372">
        <v>0</v>
      </c>
      <c r="F33" s="371">
        <f t="shared" si="2"/>
        <v>0</v>
      </c>
      <c r="G33" s="373" t="s">
        <v>655</v>
      </c>
      <c r="H33" s="373" t="s">
        <v>655</v>
      </c>
      <c r="I33" s="374">
        <v>0</v>
      </c>
      <c r="J33" s="371">
        <f t="shared" si="3"/>
        <v>0</v>
      </c>
      <c r="K33" s="375">
        <v>12</v>
      </c>
      <c r="L33" s="371">
        <f t="shared" si="4"/>
        <v>24.468000000000004</v>
      </c>
      <c r="M33" s="376">
        <v>4</v>
      </c>
      <c r="N33" s="371">
        <f t="shared" si="5"/>
        <v>0.9423999999999999</v>
      </c>
      <c r="O33" s="376">
        <v>0</v>
      </c>
      <c r="P33" s="371">
        <f t="shared" si="6"/>
        <v>0</v>
      </c>
      <c r="Q33" s="377">
        <v>0</v>
      </c>
      <c r="R33" s="371">
        <f t="shared" si="7"/>
        <v>0</v>
      </c>
      <c r="S33" s="378">
        <f t="shared" si="8"/>
        <v>25.410400000000003</v>
      </c>
      <c r="T33" s="47"/>
      <c r="U33" s="47"/>
    </row>
    <row r="34" spans="1:21">
      <c r="A34" s="312" t="s">
        <v>678</v>
      </c>
      <c r="B34" s="282" t="s">
        <v>661</v>
      </c>
      <c r="C34" s="370">
        <v>0</v>
      </c>
      <c r="D34" s="371">
        <f t="shared" si="1"/>
        <v>0</v>
      </c>
      <c r="E34" s="372">
        <v>0</v>
      </c>
      <c r="F34" s="371">
        <f t="shared" si="2"/>
        <v>0</v>
      </c>
      <c r="G34" s="373" t="s">
        <v>655</v>
      </c>
      <c r="H34" s="373" t="s">
        <v>655</v>
      </c>
      <c r="I34" s="374">
        <v>0</v>
      </c>
      <c r="J34" s="371">
        <f t="shared" si="3"/>
        <v>0</v>
      </c>
      <c r="K34" s="375">
        <v>11</v>
      </c>
      <c r="L34" s="371">
        <f t="shared" si="4"/>
        <v>22.429000000000002</v>
      </c>
      <c r="M34" s="376">
        <v>29</v>
      </c>
      <c r="N34" s="371">
        <f t="shared" si="5"/>
        <v>6.8323999999999998</v>
      </c>
      <c r="O34" s="376">
        <v>0</v>
      </c>
      <c r="P34" s="371">
        <f t="shared" si="6"/>
        <v>0</v>
      </c>
      <c r="Q34" s="377">
        <v>0</v>
      </c>
      <c r="R34" s="371">
        <f t="shared" si="7"/>
        <v>0</v>
      </c>
      <c r="S34" s="378">
        <f t="shared" si="8"/>
        <v>29.261400000000002</v>
      </c>
      <c r="T34" s="47"/>
      <c r="U34" s="47"/>
    </row>
    <row r="35" spans="1:21">
      <c r="A35" s="312" t="s">
        <v>679</v>
      </c>
      <c r="B35" s="282" t="s">
        <v>581</v>
      </c>
      <c r="C35" s="370">
        <v>0</v>
      </c>
      <c r="D35" s="371">
        <f t="shared" si="1"/>
        <v>0</v>
      </c>
      <c r="E35" s="372">
        <v>0</v>
      </c>
      <c r="F35" s="371">
        <f t="shared" si="2"/>
        <v>0</v>
      </c>
      <c r="G35" s="373" t="s">
        <v>655</v>
      </c>
      <c r="H35" s="373" t="s">
        <v>655</v>
      </c>
      <c r="I35" s="374">
        <v>0</v>
      </c>
      <c r="J35" s="371">
        <f t="shared" si="3"/>
        <v>0</v>
      </c>
      <c r="K35" s="375">
        <v>0</v>
      </c>
      <c r="L35" s="371">
        <f t="shared" si="4"/>
        <v>0</v>
      </c>
      <c r="M35" s="376">
        <v>26</v>
      </c>
      <c r="N35" s="371">
        <f t="shared" si="5"/>
        <v>6.1255999999999995</v>
      </c>
      <c r="O35" s="376">
        <v>0</v>
      </c>
      <c r="P35" s="371">
        <f t="shared" si="6"/>
        <v>0</v>
      </c>
      <c r="Q35" s="377">
        <v>0</v>
      </c>
      <c r="R35" s="371">
        <f t="shared" si="7"/>
        <v>0</v>
      </c>
      <c r="S35" s="378">
        <f t="shared" si="8"/>
        <v>6.1255999999999995</v>
      </c>
      <c r="T35" s="47"/>
      <c r="U35" s="47"/>
    </row>
    <row r="36" spans="1:21">
      <c r="A36" s="312" t="s">
        <v>680</v>
      </c>
      <c r="B36" s="282" t="s">
        <v>587</v>
      </c>
      <c r="C36" s="370">
        <v>0</v>
      </c>
      <c r="D36" s="371">
        <f t="shared" si="1"/>
        <v>0</v>
      </c>
      <c r="E36" s="372">
        <v>0</v>
      </c>
      <c r="F36" s="371">
        <f t="shared" si="2"/>
        <v>0</v>
      </c>
      <c r="G36" s="373" t="s">
        <v>655</v>
      </c>
      <c r="H36" s="373" t="s">
        <v>655</v>
      </c>
      <c r="I36" s="374">
        <v>0</v>
      </c>
      <c r="J36" s="371">
        <f t="shared" si="3"/>
        <v>0</v>
      </c>
      <c r="K36" s="375">
        <v>38</v>
      </c>
      <c r="L36" s="371">
        <f t="shared" si="4"/>
        <v>77.481999999999999</v>
      </c>
      <c r="M36" s="376">
        <v>0</v>
      </c>
      <c r="N36" s="371">
        <f t="shared" si="5"/>
        <v>0</v>
      </c>
      <c r="O36" s="376">
        <v>0</v>
      </c>
      <c r="P36" s="371">
        <f t="shared" si="6"/>
        <v>0</v>
      </c>
      <c r="Q36" s="377">
        <v>0</v>
      </c>
      <c r="R36" s="371">
        <f t="shared" si="7"/>
        <v>0</v>
      </c>
      <c r="S36" s="378">
        <f t="shared" si="8"/>
        <v>77.481999999999999</v>
      </c>
      <c r="T36" s="47"/>
      <c r="U36" s="47"/>
    </row>
    <row r="37" spans="1:21">
      <c r="A37" s="312" t="s">
        <v>681</v>
      </c>
      <c r="B37" s="282" t="s">
        <v>665</v>
      </c>
      <c r="C37" s="370">
        <v>0</v>
      </c>
      <c r="D37" s="371">
        <f t="shared" si="1"/>
        <v>0</v>
      </c>
      <c r="E37" s="372">
        <v>0</v>
      </c>
      <c r="F37" s="371">
        <f t="shared" si="2"/>
        <v>0</v>
      </c>
      <c r="G37" s="373" t="s">
        <v>655</v>
      </c>
      <c r="H37" s="373" t="s">
        <v>655</v>
      </c>
      <c r="I37" s="374">
        <v>0</v>
      </c>
      <c r="J37" s="371">
        <f t="shared" si="3"/>
        <v>0</v>
      </c>
      <c r="K37" s="375">
        <v>0</v>
      </c>
      <c r="L37" s="371">
        <f t="shared" si="4"/>
        <v>0</v>
      </c>
      <c r="M37" s="376">
        <v>0</v>
      </c>
      <c r="N37" s="371">
        <f t="shared" si="5"/>
        <v>0</v>
      </c>
      <c r="O37" s="376">
        <v>0</v>
      </c>
      <c r="P37" s="371">
        <f t="shared" si="6"/>
        <v>0</v>
      </c>
      <c r="Q37" s="377">
        <v>0</v>
      </c>
      <c r="R37" s="371">
        <f t="shared" si="7"/>
        <v>0</v>
      </c>
      <c r="S37" s="378">
        <f t="shared" si="8"/>
        <v>0</v>
      </c>
      <c r="T37" s="47"/>
      <c r="U37" s="47"/>
    </row>
    <row r="38" spans="1:21" ht="15.75" thickBot="1">
      <c r="A38" s="328" t="s">
        <v>682</v>
      </c>
      <c r="B38" s="329" t="s">
        <v>598</v>
      </c>
      <c r="C38" s="379">
        <v>0</v>
      </c>
      <c r="D38" s="380">
        <f t="shared" si="1"/>
        <v>0</v>
      </c>
      <c r="E38" s="381">
        <v>0</v>
      </c>
      <c r="F38" s="380">
        <f t="shared" si="2"/>
        <v>0</v>
      </c>
      <c r="G38" s="382" t="s">
        <v>655</v>
      </c>
      <c r="H38" s="382" t="s">
        <v>655</v>
      </c>
      <c r="I38" s="383">
        <v>0</v>
      </c>
      <c r="J38" s="380">
        <f t="shared" si="3"/>
        <v>0</v>
      </c>
      <c r="K38" s="384">
        <v>23</v>
      </c>
      <c r="L38" s="380">
        <f t="shared" si="4"/>
        <v>46.896999999999998</v>
      </c>
      <c r="M38" s="385">
        <v>0</v>
      </c>
      <c r="N38" s="380">
        <f t="shared" si="5"/>
        <v>0</v>
      </c>
      <c r="O38" s="385">
        <v>0</v>
      </c>
      <c r="P38" s="380">
        <f t="shared" si="6"/>
        <v>0</v>
      </c>
      <c r="Q38" s="386">
        <v>0</v>
      </c>
      <c r="R38" s="380">
        <f t="shared" si="7"/>
        <v>0</v>
      </c>
      <c r="S38" s="443">
        <f t="shared" si="8"/>
        <v>46.896999999999998</v>
      </c>
      <c r="T38" s="47"/>
      <c r="U38" s="47"/>
    </row>
    <row r="39" spans="1:21" ht="26.25" thickTop="1">
      <c r="A39" s="233" t="s">
        <v>356</v>
      </c>
      <c r="B39" s="338" t="s">
        <v>718</v>
      </c>
      <c r="C39" s="410">
        <f>SUM(C40,C41)</f>
        <v>0</v>
      </c>
      <c r="D39" s="444">
        <f t="shared" ref="D39:F39" si="9">SUM(D40,D41)</f>
        <v>0</v>
      </c>
      <c r="E39" s="410">
        <f t="shared" si="9"/>
        <v>0</v>
      </c>
      <c r="F39" s="444">
        <f t="shared" si="9"/>
        <v>0</v>
      </c>
      <c r="G39" s="389" t="s">
        <v>655</v>
      </c>
      <c r="H39" s="389" t="s">
        <v>655</v>
      </c>
      <c r="I39" s="390">
        <f t="shared" ref="I39:S39" si="10">SUM(I40,I41)</f>
        <v>0</v>
      </c>
      <c r="J39" s="388">
        <f t="shared" si="10"/>
        <v>0</v>
      </c>
      <c r="K39" s="390">
        <f t="shared" si="10"/>
        <v>0</v>
      </c>
      <c r="L39" s="388">
        <f t="shared" si="10"/>
        <v>0</v>
      </c>
      <c r="M39" s="390">
        <f t="shared" si="10"/>
        <v>0</v>
      </c>
      <c r="N39" s="388">
        <f t="shared" si="10"/>
        <v>0</v>
      </c>
      <c r="O39" s="390">
        <f t="shared" si="10"/>
        <v>0</v>
      </c>
      <c r="P39" s="388">
        <f t="shared" si="10"/>
        <v>0</v>
      </c>
      <c r="Q39" s="390">
        <f t="shared" si="10"/>
        <v>0</v>
      </c>
      <c r="R39" s="388">
        <f t="shared" si="10"/>
        <v>0</v>
      </c>
      <c r="S39" s="391">
        <f t="shared" si="10"/>
        <v>0</v>
      </c>
      <c r="T39" s="47"/>
      <c r="U39" s="47"/>
    </row>
    <row r="40" spans="1:21">
      <c r="A40" s="312" t="s">
        <v>389</v>
      </c>
      <c r="B40" s="282" t="s">
        <v>669</v>
      </c>
      <c r="C40" s="370">
        <v>0</v>
      </c>
      <c r="D40" s="371">
        <f>$D$27*C40/100</f>
        <v>0</v>
      </c>
      <c r="E40" s="372">
        <v>0</v>
      </c>
      <c r="F40" s="371">
        <f>$F$27*E40/100</f>
        <v>0</v>
      </c>
      <c r="G40" s="373" t="s">
        <v>655</v>
      </c>
      <c r="H40" s="373" t="s">
        <v>655</v>
      </c>
      <c r="I40" s="374">
        <v>0</v>
      </c>
      <c r="J40" s="371">
        <f t="shared" si="3"/>
        <v>0</v>
      </c>
      <c r="K40" s="375">
        <v>0</v>
      </c>
      <c r="L40" s="371">
        <f t="shared" si="4"/>
        <v>0</v>
      </c>
      <c r="M40" s="376">
        <v>0</v>
      </c>
      <c r="N40" s="371">
        <f>$N$27*M40/100</f>
        <v>0</v>
      </c>
      <c r="O40" s="376">
        <v>0</v>
      </c>
      <c r="P40" s="371">
        <f t="shared" si="6"/>
        <v>0</v>
      </c>
      <c r="Q40" s="377">
        <v>0</v>
      </c>
      <c r="R40" s="371">
        <f t="shared" si="7"/>
        <v>0</v>
      </c>
      <c r="S40" s="392">
        <f>SUM(D40,F40,J40,L40,N40,P40,R40)</f>
        <v>0</v>
      </c>
      <c r="T40" s="47"/>
      <c r="U40" s="47"/>
    </row>
    <row r="41" spans="1:21" ht="15.75" thickBot="1">
      <c r="A41" s="328" t="s">
        <v>684</v>
      </c>
      <c r="B41" s="329" t="s">
        <v>671</v>
      </c>
      <c r="C41" s="379">
        <v>0</v>
      </c>
      <c r="D41" s="380">
        <f>$D$27*C41/100</f>
        <v>0</v>
      </c>
      <c r="E41" s="381">
        <v>0</v>
      </c>
      <c r="F41" s="371">
        <f>$F$27*E41/100</f>
        <v>0</v>
      </c>
      <c r="G41" s="382" t="s">
        <v>655</v>
      </c>
      <c r="H41" s="382" t="s">
        <v>655</v>
      </c>
      <c r="I41" s="383">
        <v>0</v>
      </c>
      <c r="J41" s="371">
        <f t="shared" si="3"/>
        <v>0</v>
      </c>
      <c r="K41" s="384">
        <v>0</v>
      </c>
      <c r="L41" s="371">
        <f t="shared" si="4"/>
        <v>0</v>
      </c>
      <c r="M41" s="385">
        <v>0</v>
      </c>
      <c r="N41" s="371">
        <f>$N$27*M41/100</f>
        <v>0</v>
      </c>
      <c r="O41" s="385">
        <v>0</v>
      </c>
      <c r="P41" s="371">
        <f t="shared" si="6"/>
        <v>0</v>
      </c>
      <c r="Q41" s="386">
        <v>0</v>
      </c>
      <c r="R41" s="371">
        <f t="shared" si="7"/>
        <v>0</v>
      </c>
      <c r="S41" s="392">
        <f>SUM(D41,F41,J41,L41,N41,P41,R41)</f>
        <v>0</v>
      </c>
      <c r="T41" s="47"/>
      <c r="U41" s="47"/>
    </row>
    <row r="42" spans="1:21" ht="30" thickTop="1" thickBot="1">
      <c r="A42" s="393" t="s">
        <v>366</v>
      </c>
      <c r="B42" s="394" t="s">
        <v>719</v>
      </c>
      <c r="C42" s="395">
        <f>SUM(C45:C53,C55,C56)</f>
        <v>100</v>
      </c>
      <c r="D42" s="396">
        <v>0</v>
      </c>
      <c r="E42" s="395">
        <f>SUM(E45:E53,E55,E56)</f>
        <v>99.999999999999986</v>
      </c>
      <c r="F42" s="396">
        <v>0</v>
      </c>
      <c r="G42" s="397" t="s">
        <v>655</v>
      </c>
      <c r="H42" s="398" t="s">
        <v>655</v>
      </c>
      <c r="I42" s="399">
        <f>SUM(I45:I53,I55,I56)</f>
        <v>100</v>
      </c>
      <c r="J42" s="400">
        <v>0</v>
      </c>
      <c r="K42" s="399">
        <f>SUM(K45:K53,K55,K56)</f>
        <v>100</v>
      </c>
      <c r="L42" s="400">
        <v>0</v>
      </c>
      <c r="M42" s="399">
        <f>SUM(M45:M53,M55,M56)</f>
        <v>100.00000000000001</v>
      </c>
      <c r="N42" s="396">
        <v>4.28</v>
      </c>
      <c r="O42" s="399">
        <f>SUM(O45:O53,O55,O56)</f>
        <v>100</v>
      </c>
      <c r="P42" s="400">
        <v>0.23</v>
      </c>
      <c r="Q42" s="399">
        <f>SUM(Q45:Q53,Q55,Q56)</f>
        <v>100</v>
      </c>
      <c r="R42" s="401">
        <v>0</v>
      </c>
      <c r="S42" s="402">
        <f>SUM(D42,F42,J42,L42,N42,P42,R42)</f>
        <v>4.5100000000000007</v>
      </c>
      <c r="T42" s="47"/>
      <c r="U42" s="47"/>
    </row>
    <row r="43" spans="1:21" ht="27.75" customHeight="1" thickTop="1">
      <c r="A43" s="1050" t="s">
        <v>686</v>
      </c>
      <c r="B43" s="1051"/>
      <c r="C43" s="445"/>
      <c r="D43" s="1056" t="s">
        <v>720</v>
      </c>
      <c r="E43" s="1056"/>
      <c r="F43" s="1056"/>
      <c r="G43" s="1056"/>
      <c r="H43" s="1056"/>
      <c r="I43" s="1056"/>
      <c r="J43" s="1056"/>
      <c r="K43" s="1056"/>
      <c r="L43" s="1056"/>
      <c r="M43" s="1056"/>
      <c r="N43" s="1056"/>
      <c r="O43" s="1056"/>
      <c r="P43" s="1056"/>
      <c r="Q43" s="1056"/>
      <c r="R43" s="1056"/>
      <c r="S43" s="1057"/>
      <c r="T43" s="47"/>
      <c r="U43" s="47"/>
    </row>
    <row r="44" spans="1:21" ht="25.5">
      <c r="A44" s="363" t="s">
        <v>167</v>
      </c>
      <c r="B44" s="364" t="s">
        <v>721</v>
      </c>
      <c r="C44" s="365">
        <f>SUM(C45:C53)</f>
        <v>100</v>
      </c>
      <c r="D44" s="366">
        <f>SUM(D45:D53)</f>
        <v>0</v>
      </c>
      <c r="E44" s="365">
        <f>SUM(E45:E53)</f>
        <v>99.999999999999986</v>
      </c>
      <c r="F44" s="366">
        <f>SUM(F45:F53)</f>
        <v>0</v>
      </c>
      <c r="G44" s="367" t="s">
        <v>655</v>
      </c>
      <c r="H44" s="367" t="s">
        <v>655</v>
      </c>
      <c r="I44" s="368">
        <f t="shared" ref="I44:S44" si="11">SUM(I45:I53)</f>
        <v>100</v>
      </c>
      <c r="J44" s="366">
        <f t="shared" si="11"/>
        <v>0</v>
      </c>
      <c r="K44" s="368">
        <f t="shared" si="11"/>
        <v>100</v>
      </c>
      <c r="L44" s="366">
        <f t="shared" si="11"/>
        <v>0</v>
      </c>
      <c r="M44" s="368">
        <f t="shared" si="11"/>
        <v>100.00000000000001</v>
      </c>
      <c r="N44" s="366">
        <f t="shared" si="11"/>
        <v>4.28</v>
      </c>
      <c r="O44" s="368">
        <f t="shared" si="11"/>
        <v>100</v>
      </c>
      <c r="P44" s="366">
        <f t="shared" si="11"/>
        <v>0.23</v>
      </c>
      <c r="Q44" s="368">
        <f t="shared" si="11"/>
        <v>100</v>
      </c>
      <c r="R44" s="366">
        <f t="shared" si="11"/>
        <v>0</v>
      </c>
      <c r="S44" s="369">
        <f t="shared" si="11"/>
        <v>4.51</v>
      </c>
      <c r="T44" s="47"/>
      <c r="U44" s="47"/>
    </row>
    <row r="45" spans="1:21">
      <c r="A45" s="403" t="s">
        <v>169</v>
      </c>
      <c r="B45" s="282" t="s">
        <v>600</v>
      </c>
      <c r="C45" s="404">
        <f t="shared" ref="C45:C53" si="12">IF($D$13+$D$27=0,0,(D15+D30)/($D$13+$D$27)*100)</f>
        <v>0</v>
      </c>
      <c r="D45" s="405">
        <f>$D$42*C45/100</f>
        <v>0</v>
      </c>
      <c r="E45" s="404">
        <f t="shared" ref="E45:E53" si="13">IF($F$13+$F$27=0,0,(F15+F30)/($F$13+$F$27)*100)</f>
        <v>0</v>
      </c>
      <c r="F45" s="405">
        <f>$F$42*E45/100</f>
        <v>0</v>
      </c>
      <c r="G45" s="389" t="s">
        <v>655</v>
      </c>
      <c r="H45" s="389" t="s">
        <v>655</v>
      </c>
      <c r="I45" s="406">
        <f t="shared" ref="I45:I53" si="14">IF($J$13+$J$27=0,0,(J15+J30)/($J$13+$J$27)*100)</f>
        <v>0</v>
      </c>
      <c r="J45" s="405">
        <f>$J$42*I45/100</f>
        <v>0</v>
      </c>
      <c r="K45" s="406">
        <f>IF($L$13+$L$27=0,0,(L15+L30)/($L$13+$L$27)*100)</f>
        <v>6.0000000000000009</v>
      </c>
      <c r="L45" s="405">
        <f>$L$42*K45/100</f>
        <v>0</v>
      </c>
      <c r="M45" s="406">
        <f t="shared" ref="M45:M53" si="15">IF($N$13+$N$27=0,0,(N15+N30)/($N$13+$N$27)*100)</f>
        <v>5.6089743589743595</v>
      </c>
      <c r="N45" s="405">
        <f>$N$42*M45/100</f>
        <v>0.2400641025641026</v>
      </c>
      <c r="O45" s="406">
        <f t="shared" ref="O45:O53" si="16">IF($P$13+$P$27=0,0,(P15+P30)/($P$13+$P$27)*100)</f>
        <v>100</v>
      </c>
      <c r="P45" s="405">
        <f>$P$42*O45/100</f>
        <v>0.23</v>
      </c>
      <c r="Q45" s="406">
        <f t="shared" ref="Q45:Q53" si="17">IF($R$13+$R$27=0,0,(R15+R30)/($R$13+$R$27)*100)</f>
        <v>0</v>
      </c>
      <c r="R45" s="405">
        <f>$R$42*Q45/100</f>
        <v>0</v>
      </c>
      <c r="S45" s="407">
        <f>SUM(D45,F45,J45,L45,N45,P45,R45)</f>
        <v>0.47006410256410258</v>
      </c>
      <c r="T45" s="47"/>
      <c r="U45" s="47"/>
    </row>
    <row r="46" spans="1:21">
      <c r="A46" s="312" t="s">
        <v>487</v>
      </c>
      <c r="B46" s="282" t="s">
        <v>658</v>
      </c>
      <c r="C46" s="404">
        <f t="shared" si="12"/>
        <v>18.848385331143952</v>
      </c>
      <c r="D46" s="405">
        <f t="shared" ref="D46:D56" si="18">$D$42*C46/100</f>
        <v>0</v>
      </c>
      <c r="E46" s="404">
        <f t="shared" si="13"/>
        <v>20.079802010202535</v>
      </c>
      <c r="F46" s="405">
        <f t="shared" ref="F46:F56" si="19">$F$42*E46/100</f>
        <v>0</v>
      </c>
      <c r="G46" s="373" t="s">
        <v>655</v>
      </c>
      <c r="H46" s="373" t="s">
        <v>655</v>
      </c>
      <c r="I46" s="406">
        <f t="shared" si="14"/>
        <v>42.683600220872449</v>
      </c>
      <c r="J46" s="405">
        <f t="shared" ref="J46:J56" si="20">$J$42*I46/100</f>
        <v>0</v>
      </c>
      <c r="K46" s="406">
        <f t="shared" ref="K46:K47" si="21">IF($L$13+$L$27=0,0,(L16+L31)/($L$13+$L$27)*100)</f>
        <v>10</v>
      </c>
      <c r="L46" s="405">
        <f t="shared" ref="L46:L56" si="22">$L$42*K46/100</f>
        <v>0</v>
      </c>
      <c r="M46" s="406">
        <f t="shared" si="15"/>
        <v>38.700320512820511</v>
      </c>
      <c r="N46" s="405">
        <f t="shared" ref="N46:N56" si="23">$N$42*M46/100</f>
        <v>1.6563737179487179</v>
      </c>
      <c r="O46" s="406">
        <f t="shared" si="16"/>
        <v>0</v>
      </c>
      <c r="P46" s="405">
        <f t="shared" ref="P46:P56" si="24">$P$42*O46/100</f>
        <v>0</v>
      </c>
      <c r="Q46" s="406">
        <f t="shared" si="17"/>
        <v>100</v>
      </c>
      <c r="R46" s="405">
        <f t="shared" ref="R46:R56" si="25">$R$42*Q46/100</f>
        <v>0</v>
      </c>
      <c r="S46" s="407">
        <f t="shared" ref="S46:S53" si="26">SUM(D46,F46,J46,L46,N46,P46,R46)</f>
        <v>1.6563737179487179</v>
      </c>
      <c r="T46" s="47"/>
      <c r="U46" s="47"/>
    </row>
    <row r="47" spans="1:21">
      <c r="A47" s="312" t="s">
        <v>689</v>
      </c>
      <c r="B47" s="282" t="s">
        <v>608</v>
      </c>
      <c r="C47" s="404">
        <f t="shared" si="12"/>
        <v>3.8631636562671048</v>
      </c>
      <c r="D47" s="405">
        <f t="shared" si="18"/>
        <v>0</v>
      </c>
      <c r="E47" s="404">
        <f t="shared" si="13"/>
        <v>47.037729178241321</v>
      </c>
      <c r="F47" s="405">
        <f t="shared" si="19"/>
        <v>0</v>
      </c>
      <c r="G47" s="373" t="s">
        <v>655</v>
      </c>
      <c r="H47" s="373" t="s">
        <v>655</v>
      </c>
      <c r="I47" s="406">
        <f t="shared" si="14"/>
        <v>20.817228050800665</v>
      </c>
      <c r="J47" s="405">
        <f t="shared" si="20"/>
        <v>0</v>
      </c>
      <c r="K47" s="406">
        <f t="shared" si="21"/>
        <v>0</v>
      </c>
      <c r="L47" s="405">
        <f t="shared" si="22"/>
        <v>0</v>
      </c>
      <c r="M47" s="406">
        <f t="shared" si="15"/>
        <v>0</v>
      </c>
      <c r="N47" s="405">
        <f t="shared" si="23"/>
        <v>0</v>
      </c>
      <c r="O47" s="406">
        <f t="shared" si="16"/>
        <v>0</v>
      </c>
      <c r="P47" s="405">
        <f t="shared" si="24"/>
        <v>0</v>
      </c>
      <c r="Q47" s="406">
        <f t="shared" si="17"/>
        <v>0</v>
      </c>
      <c r="R47" s="405">
        <f t="shared" si="25"/>
        <v>0</v>
      </c>
      <c r="S47" s="407">
        <f t="shared" si="26"/>
        <v>0</v>
      </c>
      <c r="T47" s="47"/>
      <c r="U47" s="47"/>
    </row>
    <row r="48" spans="1:21">
      <c r="A48" s="312" t="s">
        <v>690</v>
      </c>
      <c r="B48" s="282" t="s">
        <v>577</v>
      </c>
      <c r="C48" s="404">
        <f t="shared" si="12"/>
        <v>0.45758073344280237</v>
      </c>
      <c r="D48" s="405">
        <f t="shared" si="18"/>
        <v>0</v>
      </c>
      <c r="E48" s="404">
        <f t="shared" si="13"/>
        <v>0.15657356432143038</v>
      </c>
      <c r="F48" s="405">
        <f t="shared" si="19"/>
        <v>0</v>
      </c>
      <c r="G48" s="373" t="s">
        <v>655</v>
      </c>
      <c r="H48" s="373" t="s">
        <v>655</v>
      </c>
      <c r="I48" s="406">
        <f t="shared" si="14"/>
        <v>0.40861402540033132</v>
      </c>
      <c r="J48" s="405">
        <f t="shared" si="20"/>
        <v>0</v>
      </c>
      <c r="K48" s="406">
        <f t="shared" ref="K48:K53" si="27">IF($L$13+$L$27=0,0,(L18+L33)/($L$13+$L$27)*100)</f>
        <v>12.000000000000002</v>
      </c>
      <c r="L48" s="405">
        <f t="shared" si="22"/>
        <v>0</v>
      </c>
      <c r="M48" s="406">
        <f t="shared" si="15"/>
        <v>3.775641025641026</v>
      </c>
      <c r="N48" s="405">
        <f t="shared" si="23"/>
        <v>0.16159743589743591</v>
      </c>
      <c r="O48" s="406">
        <f t="shared" si="16"/>
        <v>0</v>
      </c>
      <c r="P48" s="405">
        <f t="shared" si="24"/>
        <v>0</v>
      </c>
      <c r="Q48" s="406">
        <f t="shared" si="17"/>
        <v>0</v>
      </c>
      <c r="R48" s="405">
        <f t="shared" si="25"/>
        <v>0</v>
      </c>
      <c r="S48" s="407">
        <f t="shared" si="26"/>
        <v>0.16159743589743591</v>
      </c>
      <c r="T48" s="47"/>
      <c r="U48" s="47"/>
    </row>
    <row r="49" spans="1:21">
      <c r="A49" s="312" t="s">
        <v>691</v>
      </c>
      <c r="B49" s="282" t="s">
        <v>661</v>
      </c>
      <c r="C49" s="404">
        <f t="shared" si="12"/>
        <v>0.76409414340448822</v>
      </c>
      <c r="D49" s="405">
        <f t="shared" si="18"/>
        <v>0</v>
      </c>
      <c r="E49" s="404">
        <f t="shared" si="13"/>
        <v>26.597302894085562</v>
      </c>
      <c r="F49" s="405">
        <f t="shared" si="19"/>
        <v>0</v>
      </c>
      <c r="G49" s="373" t="s">
        <v>655</v>
      </c>
      <c r="H49" s="373" t="s">
        <v>655</v>
      </c>
      <c r="I49" s="406">
        <f t="shared" si="14"/>
        <v>10.436223081170622</v>
      </c>
      <c r="J49" s="405">
        <f t="shared" si="20"/>
        <v>0</v>
      </c>
      <c r="K49" s="406">
        <f t="shared" si="27"/>
        <v>11</v>
      </c>
      <c r="L49" s="405">
        <f t="shared" si="22"/>
        <v>0</v>
      </c>
      <c r="M49" s="406">
        <f t="shared" si="15"/>
        <v>27.373397435897438</v>
      </c>
      <c r="N49" s="405">
        <f t="shared" si="23"/>
        <v>1.1715814102564104</v>
      </c>
      <c r="O49" s="406">
        <f t="shared" si="16"/>
        <v>0</v>
      </c>
      <c r="P49" s="405">
        <f t="shared" si="24"/>
        <v>0</v>
      </c>
      <c r="Q49" s="406">
        <f t="shared" si="17"/>
        <v>0</v>
      </c>
      <c r="R49" s="405">
        <f t="shared" si="25"/>
        <v>0</v>
      </c>
      <c r="S49" s="407">
        <f t="shared" si="26"/>
        <v>1.1715814102564104</v>
      </c>
      <c r="T49" s="47"/>
      <c r="U49" s="47"/>
    </row>
    <row r="50" spans="1:21">
      <c r="A50" s="312" t="s">
        <v>692</v>
      </c>
      <c r="B50" s="282" t="s">
        <v>581</v>
      </c>
      <c r="C50" s="404">
        <f t="shared" si="12"/>
        <v>76.066776135741648</v>
      </c>
      <c r="D50" s="405">
        <f t="shared" si="18"/>
        <v>0</v>
      </c>
      <c r="E50" s="404">
        <f t="shared" si="13"/>
        <v>5.0194454265366932</v>
      </c>
      <c r="F50" s="405">
        <f t="shared" si="19"/>
        <v>0</v>
      </c>
      <c r="G50" s="373" t="s">
        <v>655</v>
      </c>
      <c r="H50" s="373" t="s">
        <v>655</v>
      </c>
      <c r="I50" s="406">
        <f t="shared" si="14"/>
        <v>25.654334621755936</v>
      </c>
      <c r="J50" s="405">
        <f t="shared" si="20"/>
        <v>0</v>
      </c>
      <c r="K50" s="406">
        <f t="shared" si="27"/>
        <v>0</v>
      </c>
      <c r="L50" s="405">
        <f t="shared" si="22"/>
        <v>0</v>
      </c>
      <c r="M50" s="406">
        <f t="shared" si="15"/>
        <v>24.541666666666668</v>
      </c>
      <c r="N50" s="405">
        <f t="shared" si="23"/>
        <v>1.0503833333333334</v>
      </c>
      <c r="O50" s="406">
        <f t="shared" si="16"/>
        <v>0</v>
      </c>
      <c r="P50" s="405">
        <f t="shared" si="24"/>
        <v>0</v>
      </c>
      <c r="Q50" s="406">
        <f t="shared" si="17"/>
        <v>0</v>
      </c>
      <c r="R50" s="405">
        <f t="shared" si="25"/>
        <v>0</v>
      </c>
      <c r="S50" s="407">
        <f t="shared" si="26"/>
        <v>1.0503833333333334</v>
      </c>
      <c r="T50" s="47"/>
      <c r="U50" s="47"/>
    </row>
    <row r="51" spans="1:21">
      <c r="A51" s="312" t="s">
        <v>693</v>
      </c>
      <c r="B51" s="282" t="s">
        <v>587</v>
      </c>
      <c r="C51" s="404">
        <f t="shared" si="12"/>
        <v>0</v>
      </c>
      <c r="D51" s="405">
        <f t="shared" si="18"/>
        <v>0</v>
      </c>
      <c r="E51" s="404">
        <f t="shared" si="13"/>
        <v>1.1091469266124552</v>
      </c>
      <c r="F51" s="405">
        <f t="shared" si="19"/>
        <v>0</v>
      </c>
      <c r="G51" s="373" t="s">
        <v>655</v>
      </c>
      <c r="H51" s="373" t="s">
        <v>655</v>
      </c>
      <c r="I51" s="406">
        <f t="shared" si="14"/>
        <v>0</v>
      </c>
      <c r="J51" s="405">
        <f t="shared" si="20"/>
        <v>0</v>
      </c>
      <c r="K51" s="406">
        <f t="shared" si="27"/>
        <v>38</v>
      </c>
      <c r="L51" s="405">
        <f t="shared" si="22"/>
        <v>0</v>
      </c>
      <c r="M51" s="406">
        <f t="shared" si="15"/>
        <v>0</v>
      </c>
      <c r="N51" s="405">
        <f t="shared" si="23"/>
        <v>0</v>
      </c>
      <c r="O51" s="406">
        <f t="shared" si="16"/>
        <v>0</v>
      </c>
      <c r="P51" s="405">
        <f t="shared" si="24"/>
        <v>0</v>
      </c>
      <c r="Q51" s="406">
        <f t="shared" si="17"/>
        <v>0</v>
      </c>
      <c r="R51" s="405">
        <f t="shared" si="25"/>
        <v>0</v>
      </c>
      <c r="S51" s="407">
        <f t="shared" si="26"/>
        <v>0</v>
      </c>
      <c r="T51" s="47"/>
      <c r="U51" s="47"/>
    </row>
    <row r="52" spans="1:21">
      <c r="A52" s="312" t="s">
        <v>694</v>
      </c>
      <c r="B52" s="282" t="s">
        <v>665</v>
      </c>
      <c r="C52" s="404">
        <f t="shared" si="12"/>
        <v>0</v>
      </c>
      <c r="D52" s="405">
        <f t="shared" si="18"/>
        <v>0</v>
      </c>
      <c r="E52" s="404">
        <f t="shared" si="13"/>
        <v>0</v>
      </c>
      <c r="F52" s="405">
        <f t="shared" si="19"/>
        <v>0</v>
      </c>
      <c r="G52" s="373" t="s">
        <v>655</v>
      </c>
      <c r="H52" s="373" t="s">
        <v>655</v>
      </c>
      <c r="I52" s="406">
        <f t="shared" si="14"/>
        <v>0</v>
      </c>
      <c r="J52" s="405">
        <f t="shared" si="20"/>
        <v>0</v>
      </c>
      <c r="K52" s="406">
        <f t="shared" si="27"/>
        <v>0</v>
      </c>
      <c r="L52" s="405">
        <f t="shared" si="22"/>
        <v>0</v>
      </c>
      <c r="M52" s="406">
        <f t="shared" si="15"/>
        <v>0</v>
      </c>
      <c r="N52" s="405">
        <f t="shared" si="23"/>
        <v>0</v>
      </c>
      <c r="O52" s="406">
        <f t="shared" si="16"/>
        <v>0</v>
      </c>
      <c r="P52" s="405">
        <f t="shared" si="24"/>
        <v>0</v>
      </c>
      <c r="Q52" s="406">
        <f t="shared" si="17"/>
        <v>0</v>
      </c>
      <c r="R52" s="405">
        <f t="shared" si="25"/>
        <v>0</v>
      </c>
      <c r="S52" s="407">
        <f t="shared" si="26"/>
        <v>0</v>
      </c>
      <c r="T52" s="47"/>
      <c r="U52" s="47"/>
    </row>
    <row r="53" spans="1:21" ht="15.75" thickBot="1">
      <c r="A53" s="328" t="s">
        <v>695</v>
      </c>
      <c r="B53" s="329" t="s">
        <v>598</v>
      </c>
      <c r="C53" s="408">
        <f t="shared" si="12"/>
        <v>0</v>
      </c>
      <c r="D53" s="380">
        <f t="shared" si="18"/>
        <v>0</v>
      </c>
      <c r="E53" s="408">
        <f t="shared" si="13"/>
        <v>0</v>
      </c>
      <c r="F53" s="380">
        <f t="shared" si="19"/>
        <v>0</v>
      </c>
      <c r="G53" s="382" t="s">
        <v>655</v>
      </c>
      <c r="H53" s="382" t="s">
        <v>655</v>
      </c>
      <c r="I53" s="409">
        <f t="shared" si="14"/>
        <v>0</v>
      </c>
      <c r="J53" s="380">
        <f t="shared" si="20"/>
        <v>0</v>
      </c>
      <c r="K53" s="409">
        <f t="shared" si="27"/>
        <v>23</v>
      </c>
      <c r="L53" s="380">
        <f t="shared" si="22"/>
        <v>0</v>
      </c>
      <c r="M53" s="409">
        <f t="shared" si="15"/>
        <v>0</v>
      </c>
      <c r="N53" s="380">
        <f t="shared" si="23"/>
        <v>0</v>
      </c>
      <c r="O53" s="409">
        <f t="shared" si="16"/>
        <v>0</v>
      </c>
      <c r="P53" s="380">
        <f t="shared" si="24"/>
        <v>0</v>
      </c>
      <c r="Q53" s="409">
        <f t="shared" si="17"/>
        <v>0</v>
      </c>
      <c r="R53" s="380">
        <f t="shared" si="25"/>
        <v>0</v>
      </c>
      <c r="S53" s="446">
        <f t="shared" si="26"/>
        <v>0</v>
      </c>
      <c r="T53" s="47"/>
      <c r="U53" s="47"/>
    </row>
    <row r="54" spans="1:21" ht="26.25" thickTop="1">
      <c r="A54" s="233" t="s">
        <v>331</v>
      </c>
      <c r="B54" s="338" t="s">
        <v>722</v>
      </c>
      <c r="C54" s="410">
        <f>SUM(C55,C56)</f>
        <v>0</v>
      </c>
      <c r="D54" s="405">
        <f>SUM(D55,D56)</f>
        <v>0</v>
      </c>
      <c r="E54" s="410">
        <f>SUM(E55,E56)</f>
        <v>0</v>
      </c>
      <c r="F54" s="405">
        <f>SUM(F55,F56)</f>
        <v>0</v>
      </c>
      <c r="G54" s="389" t="s">
        <v>655</v>
      </c>
      <c r="H54" s="389" t="s">
        <v>655</v>
      </c>
      <c r="I54" s="390">
        <f t="shared" ref="I54:S54" si="28">SUM(I55,I56)</f>
        <v>0</v>
      </c>
      <c r="J54" s="405">
        <f t="shared" si="28"/>
        <v>0</v>
      </c>
      <c r="K54" s="390">
        <f t="shared" si="28"/>
        <v>0</v>
      </c>
      <c r="L54" s="405">
        <f t="shared" si="28"/>
        <v>0</v>
      </c>
      <c r="M54" s="390">
        <f t="shared" si="28"/>
        <v>0</v>
      </c>
      <c r="N54" s="405">
        <f t="shared" si="28"/>
        <v>0</v>
      </c>
      <c r="O54" s="390">
        <f t="shared" si="28"/>
        <v>0</v>
      </c>
      <c r="P54" s="405">
        <f t="shared" si="28"/>
        <v>0</v>
      </c>
      <c r="Q54" s="390">
        <f t="shared" si="28"/>
        <v>0</v>
      </c>
      <c r="R54" s="405">
        <f t="shared" si="28"/>
        <v>0</v>
      </c>
      <c r="S54" s="391">
        <f t="shared" si="28"/>
        <v>0</v>
      </c>
      <c r="T54" s="47"/>
      <c r="U54" s="47"/>
    </row>
    <row r="55" spans="1:21">
      <c r="A55" s="312" t="s">
        <v>697</v>
      </c>
      <c r="B55" s="282" t="s">
        <v>669</v>
      </c>
      <c r="C55" s="404">
        <f>IF($D$13+$D$27=0,0,(D25+D40)/($D$13+$D$27)*100)</f>
        <v>0</v>
      </c>
      <c r="D55" s="405">
        <f t="shared" si="18"/>
        <v>0</v>
      </c>
      <c r="E55" s="404">
        <f>IF($F$13+$F$27=0,0,(F25+F40)/($F$13+$F$27)*100)</f>
        <v>0</v>
      </c>
      <c r="F55" s="405">
        <f t="shared" si="19"/>
        <v>0</v>
      </c>
      <c r="G55" s="373" t="s">
        <v>655</v>
      </c>
      <c r="H55" s="373" t="s">
        <v>655</v>
      </c>
      <c r="I55" s="406">
        <f>IF($J$13+$J$27=0,0,(J25+J40)/($J$13+$J$27)*100)</f>
        <v>0</v>
      </c>
      <c r="J55" s="405">
        <f t="shared" si="20"/>
        <v>0</v>
      </c>
      <c r="K55" s="406">
        <f>IF($L$13+$L$27=0,0,(L25+L40)/($L$13+$L$27)*100)</f>
        <v>0</v>
      </c>
      <c r="L55" s="405">
        <f t="shared" si="22"/>
        <v>0</v>
      </c>
      <c r="M55" s="406">
        <f>IF($N$13+$N$27=0,0,(N25+N40)/($N$13+$N$27)*100)</f>
        <v>0</v>
      </c>
      <c r="N55" s="405">
        <f t="shared" si="23"/>
        <v>0</v>
      </c>
      <c r="O55" s="406">
        <f>IF($P$13+$P$27=0,0,(P25+P40)/($P$13+$P$27)*100)</f>
        <v>0</v>
      </c>
      <c r="P55" s="405">
        <f t="shared" si="24"/>
        <v>0</v>
      </c>
      <c r="Q55" s="406">
        <f>IF($R$13+$R$27=0,0,(R25+R40)/($R$13+$R$27)*100)</f>
        <v>0</v>
      </c>
      <c r="R55" s="405">
        <f t="shared" si="25"/>
        <v>0</v>
      </c>
      <c r="S55" s="392">
        <f>SUM(D55,F55,J55,L55,N55,P55,R55)</f>
        <v>0</v>
      </c>
      <c r="T55" s="47"/>
      <c r="U55" s="47"/>
    </row>
    <row r="56" spans="1:21" ht="15.75" thickBot="1">
      <c r="A56" s="312" t="s">
        <v>698</v>
      </c>
      <c r="B56" s="329" t="s">
        <v>671</v>
      </c>
      <c r="C56" s="404">
        <f>IF($D$13+$D$27=0,0,(D26+D41)/($D$13+$D$27)*100)</f>
        <v>0</v>
      </c>
      <c r="D56" s="405">
        <f t="shared" si="18"/>
        <v>0</v>
      </c>
      <c r="E56" s="404">
        <f>IF($F$13+$F$27=0,0,(F26+F41)/($F$13+$F$27)*100)</f>
        <v>0</v>
      </c>
      <c r="F56" s="405">
        <f t="shared" si="19"/>
        <v>0</v>
      </c>
      <c r="G56" s="373" t="s">
        <v>655</v>
      </c>
      <c r="H56" s="373" t="s">
        <v>655</v>
      </c>
      <c r="I56" s="406">
        <f>IF($J$13+$J$27=0,0,(J26+J41)/($J$13+$J$27)*100)</f>
        <v>0</v>
      </c>
      <c r="J56" s="405">
        <f t="shared" si="20"/>
        <v>0</v>
      </c>
      <c r="K56" s="406">
        <f>IF($L$13+$L$27=0,0,(L26+L41)/($L$13+$L$27)*100)</f>
        <v>0</v>
      </c>
      <c r="L56" s="405">
        <f t="shared" si="22"/>
        <v>0</v>
      </c>
      <c r="M56" s="406">
        <f>IF($N$13+$N$27=0,0,(N26+N41)/($N$13+$N$27)*100)</f>
        <v>0</v>
      </c>
      <c r="N56" s="405">
        <f t="shared" si="23"/>
        <v>0</v>
      </c>
      <c r="O56" s="406">
        <f>IF($P$13+$P$27=0,0,(P26+P41)/($P$13+$P$27)*100)</f>
        <v>0</v>
      </c>
      <c r="P56" s="405">
        <f t="shared" si="24"/>
        <v>0</v>
      </c>
      <c r="Q56" s="406">
        <f>IF($R$13+$R$27=0,0,(R26+R41)/($R$13+$R$27)*100)</f>
        <v>0</v>
      </c>
      <c r="R56" s="405">
        <f t="shared" si="25"/>
        <v>0</v>
      </c>
      <c r="S56" s="392">
        <f>SUM(D56,F56,J56,L56,N56,P56,R56)</f>
        <v>0</v>
      </c>
      <c r="T56" s="47"/>
      <c r="U56" s="47"/>
    </row>
    <row r="57" spans="1:21" ht="30" thickTop="1" thickBot="1">
      <c r="A57" s="393" t="s">
        <v>171</v>
      </c>
      <c r="B57" s="411" t="s">
        <v>723</v>
      </c>
      <c r="C57" s="395" t="s">
        <v>655</v>
      </c>
      <c r="D57" s="412">
        <f>SUM(D58,D68)</f>
        <v>913.5</v>
      </c>
      <c r="E57" s="395" t="s">
        <v>655</v>
      </c>
      <c r="F57" s="412">
        <f>SUM(F58,F68)</f>
        <v>989.95</v>
      </c>
      <c r="G57" s="397" t="s">
        <v>655</v>
      </c>
      <c r="H57" s="412">
        <f>SUM(H58,H68)</f>
        <v>1060.6999999999998</v>
      </c>
      <c r="I57" s="397" t="s">
        <v>655</v>
      </c>
      <c r="J57" s="412">
        <f>SUM(J58,J68)</f>
        <v>90.55</v>
      </c>
      <c r="K57" s="397" t="s">
        <v>655</v>
      </c>
      <c r="L57" s="412">
        <f>SUM(L58,L68)</f>
        <v>203.9</v>
      </c>
      <c r="M57" s="397" t="s">
        <v>655</v>
      </c>
      <c r="N57" s="412">
        <f>SUM(N58,N68)</f>
        <v>29.239999999999995</v>
      </c>
      <c r="O57" s="397" t="s">
        <v>655</v>
      </c>
      <c r="P57" s="412">
        <f>SUM(P58,P68)</f>
        <v>4.33</v>
      </c>
      <c r="Q57" s="399" t="s">
        <v>655</v>
      </c>
      <c r="R57" s="412">
        <f>SUM(R58,R68)</f>
        <v>0.89</v>
      </c>
      <c r="S57" s="402">
        <f>SUM(D57,F57,H57,J57,L57,N57,P57,R57)</f>
        <v>3293.0599999999995</v>
      </c>
      <c r="T57" s="47"/>
      <c r="U57" s="47"/>
    </row>
    <row r="58" spans="1:21" ht="26.25" thickTop="1">
      <c r="A58" s="413" t="s">
        <v>173</v>
      </c>
      <c r="B58" s="364" t="s">
        <v>724</v>
      </c>
      <c r="C58" s="414" t="s">
        <v>655</v>
      </c>
      <c r="D58" s="415">
        <f>SUM(D59:D67)</f>
        <v>913.5</v>
      </c>
      <c r="E58" s="414" t="s">
        <v>655</v>
      </c>
      <c r="F58" s="415">
        <f>SUM(F59:F67)</f>
        <v>989.95</v>
      </c>
      <c r="G58" s="416" t="s">
        <v>655</v>
      </c>
      <c r="H58" s="415">
        <f>SUM(H59:H67)</f>
        <v>1060.6999999999998</v>
      </c>
      <c r="I58" s="416" t="s">
        <v>655</v>
      </c>
      <c r="J58" s="415">
        <f>SUM(J59:J67)</f>
        <v>90.55</v>
      </c>
      <c r="K58" s="416" t="s">
        <v>655</v>
      </c>
      <c r="L58" s="415">
        <f>SUM(L59:L67)</f>
        <v>203.9</v>
      </c>
      <c r="M58" s="416" t="s">
        <v>655</v>
      </c>
      <c r="N58" s="415">
        <f>SUM(N59:N67)</f>
        <v>29.239999999999995</v>
      </c>
      <c r="O58" s="416" t="s">
        <v>655</v>
      </c>
      <c r="P58" s="415">
        <f>SUM(P59:P67)</f>
        <v>4.33</v>
      </c>
      <c r="Q58" s="417" t="s">
        <v>655</v>
      </c>
      <c r="R58" s="415">
        <f>SUM(R59:R67)</f>
        <v>0.89</v>
      </c>
      <c r="S58" s="447">
        <f>SUM(S59,S60,S61,S62,S63,S64,S65,S66,S67)</f>
        <v>3293.06</v>
      </c>
      <c r="T58" s="47"/>
      <c r="U58" s="47"/>
    </row>
    <row r="59" spans="1:21">
      <c r="A59" s="312" t="s">
        <v>175</v>
      </c>
      <c r="B59" s="282" t="s">
        <v>600</v>
      </c>
      <c r="C59" s="419" t="s">
        <v>655</v>
      </c>
      <c r="D59" s="420">
        <f>SUM(D15,D30,D45)</f>
        <v>0</v>
      </c>
      <c r="E59" s="419" t="s">
        <v>655</v>
      </c>
      <c r="F59" s="420">
        <f>SUM(F15,F30,F45)</f>
        <v>0</v>
      </c>
      <c r="G59" s="373" t="s">
        <v>655</v>
      </c>
      <c r="H59" s="373" t="s">
        <v>655</v>
      </c>
      <c r="I59" s="373" t="s">
        <v>655</v>
      </c>
      <c r="J59" s="420">
        <f>SUM(J15,J30,J45)</f>
        <v>0</v>
      </c>
      <c r="K59" s="373" t="s">
        <v>655</v>
      </c>
      <c r="L59" s="421">
        <f>SUM(L15,L30,L45)</f>
        <v>12.234000000000002</v>
      </c>
      <c r="M59" s="373" t="s">
        <v>655</v>
      </c>
      <c r="N59" s="421">
        <f>SUM(N15,N30,N45)</f>
        <v>1.6400641025641025</v>
      </c>
      <c r="O59" s="373" t="s">
        <v>655</v>
      </c>
      <c r="P59" s="421">
        <f>SUM(P15,P30,P45)</f>
        <v>4.33</v>
      </c>
      <c r="Q59" s="373" t="s">
        <v>655</v>
      </c>
      <c r="R59" s="422">
        <f>SUM(R15,R30,R45)</f>
        <v>0</v>
      </c>
      <c r="S59" s="423">
        <f>SUM(D59,F59,J59,L59,N59,P59,R59)</f>
        <v>18.204064102564104</v>
      </c>
      <c r="T59" s="47"/>
      <c r="U59" s="47"/>
    </row>
    <row r="60" spans="1:21">
      <c r="A60" s="312" t="s">
        <v>178</v>
      </c>
      <c r="B60" s="282" t="s">
        <v>658</v>
      </c>
      <c r="C60" s="419" t="s">
        <v>655</v>
      </c>
      <c r="D60" s="420">
        <f t="shared" ref="D60:D67" si="29">SUM(D16,D31,D46)</f>
        <v>172.18</v>
      </c>
      <c r="E60" s="419" t="s">
        <v>655</v>
      </c>
      <c r="F60" s="420">
        <f t="shared" ref="F60:F67" si="30">SUM(F16,F31,F46)</f>
        <v>198.78</v>
      </c>
      <c r="G60" s="373" t="s">
        <v>655</v>
      </c>
      <c r="H60" s="373" t="s">
        <v>655</v>
      </c>
      <c r="I60" s="373" t="s">
        <v>655</v>
      </c>
      <c r="J60" s="420">
        <f t="shared" ref="J60:J67" si="31">SUM(J16,J31,J46)</f>
        <v>38.65</v>
      </c>
      <c r="K60" s="373" t="s">
        <v>655</v>
      </c>
      <c r="L60" s="421">
        <f t="shared" ref="L60:L64" si="32">SUM(L16,L31,L46)</f>
        <v>20.39</v>
      </c>
      <c r="M60" s="373" t="s">
        <v>655</v>
      </c>
      <c r="N60" s="421">
        <f t="shared" ref="N60:N67" si="33">SUM(N16,N31,N46)</f>
        <v>11.315973717948717</v>
      </c>
      <c r="O60" s="373" t="s">
        <v>655</v>
      </c>
      <c r="P60" s="421">
        <f t="shared" ref="P60:P67" si="34">SUM(P16,P31,P46)</f>
        <v>0</v>
      </c>
      <c r="Q60" s="373" t="s">
        <v>655</v>
      </c>
      <c r="R60" s="422">
        <f t="shared" ref="R60:R67" si="35">SUM(R16,R31,R46)</f>
        <v>0.89</v>
      </c>
      <c r="S60" s="423">
        <f t="shared" ref="S60:S61" si="36">SUM(D60,F60,J60,L60,N60,P60,R60)</f>
        <v>442.20597371794872</v>
      </c>
      <c r="T60" s="47"/>
      <c r="U60" s="47"/>
    </row>
    <row r="61" spans="1:21">
      <c r="A61" s="312" t="s">
        <v>702</v>
      </c>
      <c r="B61" s="282" t="s">
        <v>608</v>
      </c>
      <c r="C61" s="419" t="s">
        <v>655</v>
      </c>
      <c r="D61" s="420">
        <f t="shared" si="29"/>
        <v>35.29</v>
      </c>
      <c r="E61" s="419" t="s">
        <v>655</v>
      </c>
      <c r="F61" s="420">
        <f t="shared" si="30"/>
        <v>465.65</v>
      </c>
      <c r="G61" s="373" t="s">
        <v>655</v>
      </c>
      <c r="H61" s="373" t="s">
        <v>655</v>
      </c>
      <c r="I61" s="373" t="s">
        <v>655</v>
      </c>
      <c r="J61" s="420">
        <f t="shared" si="31"/>
        <v>18.850000000000001</v>
      </c>
      <c r="K61" s="373" t="s">
        <v>655</v>
      </c>
      <c r="L61" s="421">
        <f t="shared" si="32"/>
        <v>0</v>
      </c>
      <c r="M61" s="373" t="s">
        <v>655</v>
      </c>
      <c r="N61" s="421">
        <f t="shared" si="33"/>
        <v>0</v>
      </c>
      <c r="O61" s="373" t="s">
        <v>655</v>
      </c>
      <c r="P61" s="421">
        <f t="shared" si="34"/>
        <v>0</v>
      </c>
      <c r="Q61" s="373" t="s">
        <v>655</v>
      </c>
      <c r="R61" s="422">
        <f t="shared" si="35"/>
        <v>0</v>
      </c>
      <c r="S61" s="423">
        <f t="shared" si="36"/>
        <v>519.79</v>
      </c>
      <c r="T61" s="47"/>
      <c r="U61" s="47"/>
    </row>
    <row r="62" spans="1:21">
      <c r="A62" s="312" t="s">
        <v>703</v>
      </c>
      <c r="B62" s="282" t="s">
        <v>577</v>
      </c>
      <c r="C62" s="419" t="s">
        <v>655</v>
      </c>
      <c r="D62" s="420">
        <f t="shared" si="29"/>
        <v>4.18</v>
      </c>
      <c r="E62" s="419" t="s">
        <v>655</v>
      </c>
      <c r="F62" s="420">
        <f t="shared" si="30"/>
        <v>1.55</v>
      </c>
      <c r="G62" s="373" t="s">
        <v>655</v>
      </c>
      <c r="H62" s="424">
        <f>H18</f>
        <v>524.30999999999995</v>
      </c>
      <c r="I62" s="373" t="s">
        <v>655</v>
      </c>
      <c r="J62" s="420">
        <f t="shared" si="31"/>
        <v>0.37</v>
      </c>
      <c r="K62" s="373" t="s">
        <v>655</v>
      </c>
      <c r="L62" s="421">
        <f t="shared" si="32"/>
        <v>24.468000000000004</v>
      </c>
      <c r="M62" s="373" t="s">
        <v>655</v>
      </c>
      <c r="N62" s="421">
        <f t="shared" si="33"/>
        <v>1.1039974358974358</v>
      </c>
      <c r="O62" s="373" t="s">
        <v>655</v>
      </c>
      <c r="P62" s="421">
        <f t="shared" si="34"/>
        <v>0</v>
      </c>
      <c r="Q62" s="373" t="s">
        <v>655</v>
      </c>
      <c r="R62" s="422">
        <f t="shared" si="35"/>
        <v>0</v>
      </c>
      <c r="S62" s="423">
        <f>SUM(D62,F62,H62,J62,L62,N62,P62,R62)</f>
        <v>555.98199743589737</v>
      </c>
      <c r="T62" s="47"/>
      <c r="U62" s="47"/>
    </row>
    <row r="63" spans="1:21">
      <c r="A63" s="312" t="s">
        <v>704</v>
      </c>
      <c r="B63" s="282" t="s">
        <v>661</v>
      </c>
      <c r="C63" s="419" t="s">
        <v>655</v>
      </c>
      <c r="D63" s="420">
        <f t="shared" si="29"/>
        <v>6.98</v>
      </c>
      <c r="E63" s="419" t="s">
        <v>655</v>
      </c>
      <c r="F63" s="420">
        <f t="shared" si="30"/>
        <v>263.3</v>
      </c>
      <c r="G63" s="373" t="s">
        <v>655</v>
      </c>
      <c r="H63" s="424">
        <f>H19</f>
        <v>536.39</v>
      </c>
      <c r="I63" s="373" t="s">
        <v>655</v>
      </c>
      <c r="J63" s="420">
        <f t="shared" si="31"/>
        <v>9.4499999999999993</v>
      </c>
      <c r="K63" s="373" t="s">
        <v>655</v>
      </c>
      <c r="L63" s="421">
        <f t="shared" si="32"/>
        <v>22.429000000000002</v>
      </c>
      <c r="M63" s="373" t="s">
        <v>655</v>
      </c>
      <c r="N63" s="421">
        <f t="shared" si="33"/>
        <v>8.0039814102564097</v>
      </c>
      <c r="O63" s="373" t="s">
        <v>655</v>
      </c>
      <c r="P63" s="421">
        <f t="shared" si="34"/>
        <v>0</v>
      </c>
      <c r="Q63" s="373" t="s">
        <v>655</v>
      </c>
      <c r="R63" s="422">
        <f t="shared" si="35"/>
        <v>0</v>
      </c>
      <c r="S63" s="423">
        <f>SUM(D63,F63,H63,J63,L63,N63,P63,R63)</f>
        <v>846.55298141025651</v>
      </c>
      <c r="T63" s="47"/>
      <c r="U63" s="47"/>
    </row>
    <row r="64" spans="1:21">
      <c r="A64" s="312" t="s">
        <v>705</v>
      </c>
      <c r="B64" s="282" t="s">
        <v>581</v>
      </c>
      <c r="C64" s="419" t="s">
        <v>655</v>
      </c>
      <c r="D64" s="420">
        <f t="shared" si="29"/>
        <v>694.87</v>
      </c>
      <c r="E64" s="419" t="s">
        <v>655</v>
      </c>
      <c r="F64" s="420">
        <f t="shared" si="30"/>
        <v>49.69</v>
      </c>
      <c r="G64" s="373" t="s">
        <v>655</v>
      </c>
      <c r="H64" s="373" t="s">
        <v>655</v>
      </c>
      <c r="I64" s="373" t="s">
        <v>655</v>
      </c>
      <c r="J64" s="420">
        <f>SUM(J20,J35,J50)</f>
        <v>23.23</v>
      </c>
      <c r="K64" s="373" t="s">
        <v>655</v>
      </c>
      <c r="L64" s="421">
        <f t="shared" si="32"/>
        <v>0</v>
      </c>
      <c r="M64" s="373" t="s">
        <v>655</v>
      </c>
      <c r="N64" s="421">
        <f t="shared" si="33"/>
        <v>7.1759833333333329</v>
      </c>
      <c r="O64" s="373" t="s">
        <v>655</v>
      </c>
      <c r="P64" s="421">
        <f t="shared" si="34"/>
        <v>0</v>
      </c>
      <c r="Q64" s="373" t="s">
        <v>655</v>
      </c>
      <c r="R64" s="422">
        <f t="shared" si="35"/>
        <v>0</v>
      </c>
      <c r="S64" s="423">
        <f>SUM(D64,F64,J64,L64,N64,P64,R64)</f>
        <v>774.96598333333327</v>
      </c>
      <c r="T64" s="47"/>
      <c r="U64" s="47"/>
    </row>
    <row r="65" spans="1:21">
      <c r="A65" s="312" t="s">
        <v>706</v>
      </c>
      <c r="B65" s="282" t="s">
        <v>587</v>
      </c>
      <c r="C65" s="419" t="s">
        <v>655</v>
      </c>
      <c r="D65" s="420">
        <f t="shared" si="29"/>
        <v>0</v>
      </c>
      <c r="E65" s="419" t="s">
        <v>655</v>
      </c>
      <c r="F65" s="420">
        <f t="shared" si="30"/>
        <v>10.98</v>
      </c>
      <c r="G65" s="373" t="s">
        <v>655</v>
      </c>
      <c r="H65" s="373" t="s">
        <v>655</v>
      </c>
      <c r="I65" s="373" t="s">
        <v>655</v>
      </c>
      <c r="J65" s="420">
        <f t="shared" si="31"/>
        <v>0</v>
      </c>
      <c r="K65" s="373" t="s">
        <v>655</v>
      </c>
      <c r="L65" s="421">
        <f>SUM(L21,L36,L51)</f>
        <v>77.481999999999999</v>
      </c>
      <c r="M65" s="373" t="s">
        <v>655</v>
      </c>
      <c r="N65" s="421">
        <f t="shared" si="33"/>
        <v>0</v>
      </c>
      <c r="O65" s="373" t="s">
        <v>655</v>
      </c>
      <c r="P65" s="421">
        <f t="shared" si="34"/>
        <v>0</v>
      </c>
      <c r="Q65" s="373" t="s">
        <v>655</v>
      </c>
      <c r="R65" s="422">
        <f t="shared" si="35"/>
        <v>0</v>
      </c>
      <c r="S65" s="423">
        <f>SUM(D65,F65,J65,L65,N65,P65,R65)</f>
        <v>88.462000000000003</v>
      </c>
      <c r="T65" s="47"/>
      <c r="U65" s="47"/>
    </row>
    <row r="66" spans="1:21">
      <c r="A66" s="312" t="s">
        <v>707</v>
      </c>
      <c r="B66" s="282" t="s">
        <v>665</v>
      </c>
      <c r="C66" s="419" t="s">
        <v>655</v>
      </c>
      <c r="D66" s="420">
        <f t="shared" si="29"/>
        <v>0</v>
      </c>
      <c r="E66" s="419" t="s">
        <v>655</v>
      </c>
      <c r="F66" s="420">
        <f t="shared" si="30"/>
        <v>0</v>
      </c>
      <c r="G66" s="373" t="s">
        <v>655</v>
      </c>
      <c r="H66" s="424">
        <f>H22</f>
        <v>0</v>
      </c>
      <c r="I66" s="373" t="s">
        <v>655</v>
      </c>
      <c r="J66" s="420">
        <f t="shared" si="31"/>
        <v>0</v>
      </c>
      <c r="K66" s="373" t="s">
        <v>655</v>
      </c>
      <c r="L66" s="421">
        <f>SUM(L22,L37,L52)</f>
        <v>0</v>
      </c>
      <c r="M66" s="373" t="s">
        <v>655</v>
      </c>
      <c r="N66" s="421">
        <f t="shared" si="33"/>
        <v>0</v>
      </c>
      <c r="O66" s="373" t="s">
        <v>655</v>
      </c>
      <c r="P66" s="421">
        <f t="shared" si="34"/>
        <v>0</v>
      </c>
      <c r="Q66" s="373" t="s">
        <v>655</v>
      </c>
      <c r="R66" s="422">
        <f t="shared" si="35"/>
        <v>0</v>
      </c>
      <c r="S66" s="423">
        <f>SUM(D66,F66,H66,J66,L66,N66,P66,R66)</f>
        <v>0</v>
      </c>
      <c r="T66" s="47"/>
      <c r="U66" s="47"/>
    </row>
    <row r="67" spans="1:21" ht="15.75" thickBot="1">
      <c r="A67" s="328" t="s">
        <v>708</v>
      </c>
      <c r="B67" s="329" t="s">
        <v>598</v>
      </c>
      <c r="C67" s="425" t="s">
        <v>655</v>
      </c>
      <c r="D67" s="426">
        <f t="shared" si="29"/>
        <v>0</v>
      </c>
      <c r="E67" s="425" t="s">
        <v>655</v>
      </c>
      <c r="F67" s="426">
        <f t="shared" si="30"/>
        <v>0</v>
      </c>
      <c r="G67" s="382" t="s">
        <v>655</v>
      </c>
      <c r="H67" s="382" t="s">
        <v>655</v>
      </c>
      <c r="I67" s="382" t="s">
        <v>655</v>
      </c>
      <c r="J67" s="426">
        <f t="shared" si="31"/>
        <v>0</v>
      </c>
      <c r="K67" s="382" t="s">
        <v>655</v>
      </c>
      <c r="L67" s="427">
        <f>SUM(L23,L38,L53)</f>
        <v>46.896999999999998</v>
      </c>
      <c r="M67" s="382" t="s">
        <v>655</v>
      </c>
      <c r="N67" s="427">
        <f t="shared" si="33"/>
        <v>0</v>
      </c>
      <c r="O67" s="382" t="s">
        <v>655</v>
      </c>
      <c r="P67" s="427">
        <f t="shared" si="34"/>
        <v>0</v>
      </c>
      <c r="Q67" s="382" t="s">
        <v>655</v>
      </c>
      <c r="R67" s="427">
        <f t="shared" si="35"/>
        <v>0</v>
      </c>
      <c r="S67" s="429">
        <f>SUM(D67,F67,J67,L67,N67,P67,R67)</f>
        <v>46.896999999999998</v>
      </c>
      <c r="T67" s="47"/>
      <c r="U67" s="47"/>
    </row>
    <row r="68" spans="1:21" ht="26.25" thickTop="1">
      <c r="A68" s="233" t="s">
        <v>180</v>
      </c>
      <c r="B68" s="338" t="s">
        <v>725</v>
      </c>
      <c r="C68" s="430" t="s">
        <v>655</v>
      </c>
      <c r="D68" s="388">
        <f>SUM(D69,D70)</f>
        <v>0</v>
      </c>
      <c r="E68" s="430" t="s">
        <v>655</v>
      </c>
      <c r="F68" s="388">
        <f>SUM(F69,F70)</f>
        <v>0</v>
      </c>
      <c r="G68" s="389" t="s">
        <v>655</v>
      </c>
      <c r="H68" s="388">
        <f>SUM(H69,H70)</f>
        <v>0</v>
      </c>
      <c r="I68" s="389" t="s">
        <v>655</v>
      </c>
      <c r="J68" s="388">
        <f>SUM(J69,J70)</f>
        <v>0</v>
      </c>
      <c r="K68" s="389" t="s">
        <v>655</v>
      </c>
      <c r="L68" s="388">
        <f>SUM(L69,L70)</f>
        <v>0</v>
      </c>
      <c r="M68" s="389" t="s">
        <v>655</v>
      </c>
      <c r="N68" s="388">
        <f>SUM(N69,N70)</f>
        <v>0</v>
      </c>
      <c r="O68" s="389" t="s">
        <v>655</v>
      </c>
      <c r="P68" s="388">
        <f>SUM(P69,P70)</f>
        <v>0</v>
      </c>
      <c r="Q68" s="389" t="s">
        <v>655</v>
      </c>
      <c r="R68" s="388">
        <f>SUM(R69,R70)</f>
        <v>0</v>
      </c>
      <c r="S68" s="391">
        <f>SUM(S69,S70)</f>
        <v>0</v>
      </c>
      <c r="T68" s="47"/>
      <c r="U68" s="47"/>
    </row>
    <row r="69" spans="1:21">
      <c r="A69" s="312" t="s">
        <v>182</v>
      </c>
      <c r="B69" s="282" t="s">
        <v>669</v>
      </c>
      <c r="C69" s="419" t="s">
        <v>655</v>
      </c>
      <c r="D69" s="420">
        <f>SUM(D25,D40,D55)</f>
        <v>0</v>
      </c>
      <c r="E69" s="419" t="s">
        <v>655</v>
      </c>
      <c r="F69" s="420">
        <f>SUM(F25,F40,F55)</f>
        <v>0</v>
      </c>
      <c r="G69" s="373" t="s">
        <v>655</v>
      </c>
      <c r="H69" s="431">
        <f>H25</f>
        <v>0</v>
      </c>
      <c r="I69" s="373" t="s">
        <v>655</v>
      </c>
      <c r="J69" s="420">
        <f>SUM(J25,J40,J55)</f>
        <v>0</v>
      </c>
      <c r="K69" s="373" t="s">
        <v>655</v>
      </c>
      <c r="L69" s="421">
        <f>SUM(L25,L40,L55)</f>
        <v>0</v>
      </c>
      <c r="M69" s="373" t="s">
        <v>655</v>
      </c>
      <c r="N69" s="421">
        <f>SUM(N25,N40,N55)</f>
        <v>0</v>
      </c>
      <c r="O69" s="373" t="s">
        <v>655</v>
      </c>
      <c r="P69" s="421">
        <f>SUM(P25,P40,P55)</f>
        <v>0</v>
      </c>
      <c r="Q69" s="373" t="s">
        <v>655</v>
      </c>
      <c r="R69" s="422">
        <f>SUM(R25,R40,R55)</f>
        <v>0</v>
      </c>
      <c r="S69" s="423">
        <f>SUM(D69,F69,H69,J69,L69,N69,P69,R69)</f>
        <v>0</v>
      </c>
      <c r="T69" s="47"/>
      <c r="U69" s="47"/>
    </row>
    <row r="70" spans="1:21" ht="15.75" thickBot="1">
      <c r="A70" s="432" t="s">
        <v>710</v>
      </c>
      <c r="B70" s="433" t="s">
        <v>671</v>
      </c>
      <c r="C70" s="434" t="s">
        <v>655</v>
      </c>
      <c r="D70" s="435">
        <f>SUM(D26,D41,D56)</f>
        <v>0</v>
      </c>
      <c r="E70" s="434" t="s">
        <v>655</v>
      </c>
      <c r="F70" s="435">
        <f>SUM(F26,F41,F56)</f>
        <v>0</v>
      </c>
      <c r="G70" s="436" t="s">
        <v>655</v>
      </c>
      <c r="H70" s="437">
        <f>H26</f>
        <v>0</v>
      </c>
      <c r="I70" s="436" t="s">
        <v>655</v>
      </c>
      <c r="J70" s="435">
        <f>SUM(J26,J41,J56)</f>
        <v>0</v>
      </c>
      <c r="K70" s="436" t="s">
        <v>655</v>
      </c>
      <c r="L70" s="438">
        <f>SUM(L26,L41,L56)</f>
        <v>0</v>
      </c>
      <c r="M70" s="436" t="s">
        <v>655</v>
      </c>
      <c r="N70" s="438">
        <f>SUM(N26,N41,N56)</f>
        <v>0</v>
      </c>
      <c r="O70" s="436" t="s">
        <v>655</v>
      </c>
      <c r="P70" s="438">
        <f>SUM(P26,P41,P56)</f>
        <v>0</v>
      </c>
      <c r="Q70" s="436" t="s">
        <v>655</v>
      </c>
      <c r="R70" s="439">
        <f>SUM(R26,R41,R56)</f>
        <v>0</v>
      </c>
      <c r="S70" s="440">
        <f>SUM(D70,F70,H70,J70,L70,N70,P70,R70)</f>
        <v>0</v>
      </c>
      <c r="T70" s="47"/>
      <c r="U70" s="47"/>
    </row>
    <row r="71" spans="1:21">
      <c r="A71" s="47"/>
      <c r="B71" s="47"/>
      <c r="C71" s="47"/>
      <c r="D71" s="47"/>
      <c r="E71" s="47"/>
      <c r="F71" s="47"/>
      <c r="G71" s="47"/>
      <c r="H71" s="47"/>
      <c r="I71" s="47"/>
      <c r="J71" s="47"/>
      <c r="K71" s="47"/>
      <c r="L71" s="47"/>
      <c r="M71" s="47"/>
      <c r="N71" s="47"/>
      <c r="O71" s="47"/>
      <c r="P71" s="47"/>
      <c r="Q71" s="47"/>
      <c r="R71" s="47"/>
      <c r="S71" s="47"/>
      <c r="T71" s="47"/>
      <c r="U71" s="47"/>
    </row>
  </sheetData>
  <sheetProtection password="F757" sheet="1" objects="1" scenarios="1"/>
  <mergeCells count="26">
    <mergeCell ref="S9:S10"/>
    <mergeCell ref="G9:H10"/>
    <mergeCell ref="K9:L10"/>
    <mergeCell ref="M9:N10"/>
    <mergeCell ref="O9:P10"/>
    <mergeCell ref="Q9:R10"/>
    <mergeCell ref="I9:J10"/>
    <mergeCell ref="C10:D10"/>
    <mergeCell ref="E10:F10"/>
    <mergeCell ref="A9:A11"/>
    <mergeCell ref="C9:F9"/>
    <mergeCell ref="O28:P28"/>
    <mergeCell ref="Q28:R28"/>
    <mergeCell ref="A43:B43"/>
    <mergeCell ref="D43:S43"/>
    <mergeCell ref="A28:B28"/>
    <mergeCell ref="C28:D28"/>
    <mergeCell ref="E28:F28"/>
    <mergeCell ref="I28:J28"/>
    <mergeCell ref="K28:L28"/>
    <mergeCell ref="M28:N28"/>
    <mergeCell ref="A1:S1"/>
    <mergeCell ref="A2:S2"/>
    <mergeCell ref="A3:S3"/>
    <mergeCell ref="A5:S5"/>
    <mergeCell ref="F8:S8"/>
  </mergeCells>
  <pageMargins left="0.7" right="0.7" top="0.75" bottom="0.75" header="0.3" footer="0.3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48"/>
  <sheetViews>
    <sheetView workbookViewId="0">
      <selection sqref="A1:D1"/>
    </sheetView>
  </sheetViews>
  <sheetFormatPr defaultRowHeight="15"/>
  <cols>
    <col min="1" max="1" width="6.7109375" customWidth="1"/>
    <col min="2" max="2" width="69.28515625" customWidth="1"/>
    <col min="3" max="3" width="17.28515625" customWidth="1"/>
    <col min="4" max="4" width="20" customWidth="1"/>
    <col min="6" max="6" width="23.140625" customWidth="1"/>
  </cols>
  <sheetData>
    <row r="1" spans="1:6">
      <c r="A1" s="983" t="s">
        <v>0</v>
      </c>
      <c r="B1" s="984"/>
      <c r="C1" s="984"/>
      <c r="D1" s="985"/>
    </row>
    <row r="2" spans="1:6">
      <c r="A2" s="983" t="s">
        <v>1</v>
      </c>
      <c r="B2" s="984"/>
      <c r="C2" s="984"/>
      <c r="D2" s="985"/>
    </row>
    <row r="3" spans="1:6">
      <c r="A3" s="986"/>
      <c r="B3" s="987"/>
      <c r="C3" s="987"/>
      <c r="D3" s="988"/>
    </row>
    <row r="4" spans="1:6">
      <c r="A4" s="1"/>
      <c r="B4" s="1"/>
      <c r="C4" s="1"/>
      <c r="D4" s="1"/>
    </row>
    <row r="5" spans="1:6">
      <c r="A5" s="989" t="s">
        <v>726</v>
      </c>
      <c r="B5" s="990"/>
      <c r="C5" s="990"/>
      <c r="D5" s="991"/>
    </row>
    <row r="6" spans="1:6">
      <c r="A6" s="1"/>
      <c r="B6" s="1"/>
      <c r="C6" s="1"/>
      <c r="D6" s="1"/>
    </row>
    <row r="8" spans="1:6" ht="15.75" thickBot="1">
      <c r="A8" s="47"/>
      <c r="B8" s="1058" t="s">
        <v>727</v>
      </c>
      <c r="C8" s="1058"/>
      <c r="D8" s="1058"/>
      <c r="E8" s="47"/>
    </row>
    <row r="9" spans="1:6" ht="21" customHeight="1" thickBot="1">
      <c r="A9" s="448" t="s">
        <v>4</v>
      </c>
      <c r="B9" s="112" t="s">
        <v>728</v>
      </c>
      <c r="C9" s="449" t="s">
        <v>161</v>
      </c>
      <c r="D9" s="51" t="s">
        <v>6</v>
      </c>
      <c r="E9" s="47"/>
      <c r="F9" s="7"/>
    </row>
    <row r="10" spans="1:6">
      <c r="A10" s="88" t="s">
        <v>496</v>
      </c>
      <c r="B10" s="90" t="s">
        <v>729</v>
      </c>
      <c r="C10" s="90" t="s">
        <v>482</v>
      </c>
      <c r="D10" s="450">
        <f>SUM(D11,D12,D13,D40,D45,D46)</f>
        <v>45</v>
      </c>
      <c r="E10" s="47"/>
      <c r="F10" s="7"/>
    </row>
    <row r="11" spans="1:6">
      <c r="A11" s="63" t="s">
        <v>498</v>
      </c>
      <c r="B11" s="39" t="s">
        <v>730</v>
      </c>
      <c r="C11" s="13" t="s">
        <v>482</v>
      </c>
      <c r="D11" s="451">
        <v>0</v>
      </c>
      <c r="E11" s="47"/>
      <c r="F11" s="7"/>
    </row>
    <row r="12" spans="1:6">
      <c r="A12" s="63" t="s">
        <v>548</v>
      </c>
      <c r="B12" s="13" t="s">
        <v>731</v>
      </c>
      <c r="C12" s="13" t="s">
        <v>482</v>
      </c>
      <c r="D12" s="451">
        <v>0</v>
      </c>
      <c r="E12" s="47"/>
      <c r="F12" s="7"/>
    </row>
    <row r="13" spans="1:6">
      <c r="A13" s="63">
        <v>1</v>
      </c>
      <c r="B13" s="39" t="s">
        <v>732</v>
      </c>
      <c r="C13" s="13" t="s">
        <v>482</v>
      </c>
      <c r="D13" s="452">
        <f>SUM(D14,D15,D16,D20,D21,D22,D26,D31,D38,D39)</f>
        <v>33</v>
      </c>
      <c r="E13" s="47"/>
      <c r="F13" s="7"/>
    </row>
    <row r="14" spans="1:6">
      <c r="A14" s="63" t="s">
        <v>287</v>
      </c>
      <c r="B14" s="31" t="s">
        <v>733</v>
      </c>
      <c r="C14" s="13" t="s">
        <v>482</v>
      </c>
      <c r="D14" s="451">
        <v>4</v>
      </c>
      <c r="E14" s="47"/>
      <c r="F14" s="7"/>
    </row>
    <row r="15" spans="1:6">
      <c r="A15" s="63" t="s">
        <v>297</v>
      </c>
      <c r="B15" s="13" t="s">
        <v>734</v>
      </c>
      <c r="C15" s="13" t="s">
        <v>482</v>
      </c>
      <c r="D15" s="451">
        <v>1</v>
      </c>
      <c r="E15" s="47"/>
      <c r="F15" s="7"/>
    </row>
    <row r="16" spans="1:6">
      <c r="A16" s="63" t="s">
        <v>299</v>
      </c>
      <c r="B16" s="13" t="s">
        <v>735</v>
      </c>
      <c r="C16" s="13" t="s">
        <v>482</v>
      </c>
      <c r="D16" s="452">
        <f>SUM(D17,D18,D19)</f>
        <v>8</v>
      </c>
      <c r="E16" s="47"/>
    </row>
    <row r="17" spans="1:5">
      <c r="A17" s="82" t="s">
        <v>736</v>
      </c>
      <c r="B17" s="68" t="s">
        <v>737</v>
      </c>
      <c r="C17" s="13" t="s">
        <v>482</v>
      </c>
      <c r="D17" s="453">
        <v>1</v>
      </c>
      <c r="E17" s="47"/>
    </row>
    <row r="18" spans="1:5">
      <c r="A18" s="82" t="s">
        <v>738</v>
      </c>
      <c r="B18" s="68" t="s">
        <v>739</v>
      </c>
      <c r="C18" s="37" t="s">
        <v>482</v>
      </c>
      <c r="D18" s="453">
        <v>1</v>
      </c>
      <c r="E18" s="47"/>
    </row>
    <row r="19" spans="1:5">
      <c r="A19" s="82" t="s">
        <v>740</v>
      </c>
      <c r="B19" s="68" t="s">
        <v>741</v>
      </c>
      <c r="C19" s="37" t="s">
        <v>482</v>
      </c>
      <c r="D19" s="453">
        <v>6</v>
      </c>
      <c r="E19" s="47"/>
    </row>
    <row r="20" spans="1:5">
      <c r="A20" s="63" t="s">
        <v>17</v>
      </c>
      <c r="B20" s="13" t="s">
        <v>742</v>
      </c>
      <c r="C20" s="13" t="s">
        <v>482</v>
      </c>
      <c r="D20" s="451">
        <v>0</v>
      </c>
      <c r="E20" s="47"/>
    </row>
    <row r="21" spans="1:5">
      <c r="A21" s="63" t="s">
        <v>19</v>
      </c>
      <c r="B21" s="13" t="s">
        <v>743</v>
      </c>
      <c r="C21" s="13" t="s">
        <v>482</v>
      </c>
      <c r="D21" s="451">
        <v>1</v>
      </c>
      <c r="E21" s="47"/>
    </row>
    <row r="22" spans="1:5">
      <c r="A22" s="63" t="s">
        <v>21</v>
      </c>
      <c r="B22" s="13" t="s">
        <v>744</v>
      </c>
      <c r="C22" s="13" t="s">
        <v>482</v>
      </c>
      <c r="D22" s="452">
        <f>SUM(D23,D24,D25)</f>
        <v>5.5</v>
      </c>
      <c r="E22" s="47"/>
    </row>
    <row r="23" spans="1:5">
      <c r="A23" s="82" t="s">
        <v>745</v>
      </c>
      <c r="B23" s="68" t="s">
        <v>737</v>
      </c>
      <c r="C23" s="13" t="s">
        <v>482</v>
      </c>
      <c r="D23" s="454">
        <v>0</v>
      </c>
      <c r="E23" s="47"/>
    </row>
    <row r="24" spans="1:5">
      <c r="A24" s="82" t="s">
        <v>746</v>
      </c>
      <c r="B24" s="68" t="s">
        <v>747</v>
      </c>
      <c r="C24" s="37" t="s">
        <v>482</v>
      </c>
      <c r="D24" s="454">
        <v>0</v>
      </c>
      <c r="E24" s="47"/>
    </row>
    <row r="25" spans="1:5">
      <c r="A25" s="82" t="s">
        <v>748</v>
      </c>
      <c r="B25" s="68" t="s">
        <v>741</v>
      </c>
      <c r="C25" s="37" t="s">
        <v>482</v>
      </c>
      <c r="D25" s="454">
        <v>5.5</v>
      </c>
      <c r="E25" s="47"/>
    </row>
    <row r="26" spans="1:5">
      <c r="A26" s="63" t="s">
        <v>749</v>
      </c>
      <c r="B26" s="13" t="s">
        <v>519</v>
      </c>
      <c r="C26" s="13" t="s">
        <v>482</v>
      </c>
      <c r="D26" s="452">
        <f>SUM(D27,D28,D29,D30)</f>
        <v>8.25</v>
      </c>
      <c r="E26" s="47"/>
    </row>
    <row r="27" spans="1:5">
      <c r="A27" s="82" t="s">
        <v>750</v>
      </c>
      <c r="B27" s="68" t="s">
        <v>751</v>
      </c>
      <c r="C27" s="37" t="s">
        <v>482</v>
      </c>
      <c r="D27" s="453">
        <v>0</v>
      </c>
      <c r="E27" s="47"/>
    </row>
    <row r="28" spans="1:5">
      <c r="A28" s="82" t="s">
        <v>752</v>
      </c>
      <c r="B28" s="68" t="s">
        <v>753</v>
      </c>
      <c r="C28" s="37" t="s">
        <v>482</v>
      </c>
      <c r="D28" s="453">
        <v>0</v>
      </c>
      <c r="E28" s="47"/>
    </row>
    <row r="29" spans="1:5">
      <c r="A29" s="82" t="s">
        <v>754</v>
      </c>
      <c r="B29" s="68" t="s">
        <v>755</v>
      </c>
      <c r="C29" s="37" t="s">
        <v>482</v>
      </c>
      <c r="D29" s="453">
        <v>8.25</v>
      </c>
      <c r="E29" s="47"/>
    </row>
    <row r="30" spans="1:5">
      <c r="A30" s="82" t="s">
        <v>756</v>
      </c>
      <c r="B30" s="68" t="s">
        <v>757</v>
      </c>
      <c r="C30" s="37" t="s">
        <v>482</v>
      </c>
      <c r="D30" s="453">
        <v>0</v>
      </c>
      <c r="E30" s="47"/>
    </row>
    <row r="31" spans="1:5">
      <c r="A31" s="63" t="s">
        <v>758</v>
      </c>
      <c r="B31" s="13" t="s">
        <v>759</v>
      </c>
      <c r="C31" s="13" t="s">
        <v>482</v>
      </c>
      <c r="D31" s="452">
        <f>SUM(D32,D34,D35,D36,D37)</f>
        <v>4</v>
      </c>
      <c r="E31" s="47"/>
    </row>
    <row r="32" spans="1:5">
      <c r="A32" s="82" t="s">
        <v>760</v>
      </c>
      <c r="B32" s="68" t="s">
        <v>761</v>
      </c>
      <c r="C32" s="37" t="s">
        <v>482</v>
      </c>
      <c r="D32" s="453">
        <v>2</v>
      </c>
      <c r="E32" s="47"/>
    </row>
    <row r="33" spans="1:5">
      <c r="A33" s="63" t="s">
        <v>762</v>
      </c>
      <c r="B33" s="31" t="s">
        <v>763</v>
      </c>
      <c r="C33" s="13" t="s">
        <v>482</v>
      </c>
      <c r="D33" s="455">
        <v>0</v>
      </c>
      <c r="E33" s="47"/>
    </row>
    <row r="34" spans="1:5">
      <c r="A34" s="82" t="s">
        <v>764</v>
      </c>
      <c r="B34" s="68" t="s">
        <v>765</v>
      </c>
      <c r="C34" s="37" t="s">
        <v>482</v>
      </c>
      <c r="D34" s="453">
        <v>0</v>
      </c>
      <c r="E34" s="47"/>
    </row>
    <row r="35" spans="1:5">
      <c r="A35" s="82" t="s">
        <v>766</v>
      </c>
      <c r="B35" s="68" t="s">
        <v>767</v>
      </c>
      <c r="C35" s="37" t="s">
        <v>482</v>
      </c>
      <c r="D35" s="453">
        <v>0</v>
      </c>
      <c r="E35" s="47"/>
    </row>
    <row r="36" spans="1:5" ht="26.25" customHeight="1">
      <c r="A36" s="82" t="s">
        <v>768</v>
      </c>
      <c r="B36" s="101" t="s">
        <v>769</v>
      </c>
      <c r="C36" s="37" t="s">
        <v>482</v>
      </c>
      <c r="D36" s="453">
        <v>0</v>
      </c>
      <c r="E36" s="47"/>
    </row>
    <row r="37" spans="1:5">
      <c r="A37" s="82" t="s">
        <v>770</v>
      </c>
      <c r="B37" s="68" t="s">
        <v>771</v>
      </c>
      <c r="C37" s="37" t="s">
        <v>482</v>
      </c>
      <c r="D37" s="453">
        <v>2</v>
      </c>
      <c r="E37" s="47"/>
    </row>
    <row r="38" spans="1:5">
      <c r="A38" s="63" t="s">
        <v>772</v>
      </c>
      <c r="B38" s="13" t="s">
        <v>773</v>
      </c>
      <c r="C38" s="37" t="s">
        <v>482</v>
      </c>
      <c r="D38" s="453">
        <v>0.75</v>
      </c>
      <c r="E38" s="47"/>
    </row>
    <row r="39" spans="1:5">
      <c r="A39" s="63" t="s">
        <v>774</v>
      </c>
      <c r="B39" s="13" t="s">
        <v>598</v>
      </c>
      <c r="C39" s="37" t="s">
        <v>482</v>
      </c>
      <c r="D39" s="451">
        <v>0.5</v>
      </c>
      <c r="E39" s="47"/>
    </row>
    <row r="40" spans="1:5">
      <c r="A40" s="63" t="s">
        <v>353</v>
      </c>
      <c r="B40" s="234" t="s">
        <v>775</v>
      </c>
      <c r="C40" s="13" t="s">
        <v>482</v>
      </c>
      <c r="D40" s="456">
        <f>SUM(D41,D42,D43,D44)</f>
        <v>4</v>
      </c>
      <c r="E40" s="47"/>
    </row>
    <row r="41" spans="1:5">
      <c r="A41" s="82" t="s">
        <v>302</v>
      </c>
      <c r="B41" s="68" t="s">
        <v>776</v>
      </c>
      <c r="C41" s="37" t="s">
        <v>482</v>
      </c>
      <c r="D41" s="453">
        <v>1</v>
      </c>
      <c r="E41" s="47"/>
    </row>
    <row r="42" spans="1:5">
      <c r="A42" s="82" t="s">
        <v>356</v>
      </c>
      <c r="B42" s="68" t="s">
        <v>777</v>
      </c>
      <c r="C42" s="37" t="s">
        <v>482</v>
      </c>
      <c r="D42" s="453">
        <v>2</v>
      </c>
      <c r="E42" s="47"/>
    </row>
    <row r="43" spans="1:5">
      <c r="A43" s="82" t="s">
        <v>358</v>
      </c>
      <c r="B43" s="68" t="s">
        <v>778</v>
      </c>
      <c r="C43" s="37" t="s">
        <v>482</v>
      </c>
      <c r="D43" s="453">
        <v>1</v>
      </c>
      <c r="E43" s="47"/>
    </row>
    <row r="44" spans="1:5">
      <c r="A44" s="82" t="s">
        <v>360</v>
      </c>
      <c r="B44" s="68" t="s">
        <v>779</v>
      </c>
      <c r="C44" s="37" t="s">
        <v>482</v>
      </c>
      <c r="D44" s="453">
        <v>0</v>
      </c>
      <c r="E44" s="47"/>
    </row>
    <row r="45" spans="1:5">
      <c r="A45" s="63" t="s">
        <v>366</v>
      </c>
      <c r="B45" s="39" t="s">
        <v>780</v>
      </c>
      <c r="C45" s="13" t="s">
        <v>482</v>
      </c>
      <c r="D45" s="457">
        <v>5</v>
      </c>
      <c r="E45" s="47"/>
    </row>
    <row r="46" spans="1:5" ht="25.5">
      <c r="A46" s="150" t="s">
        <v>171</v>
      </c>
      <c r="B46" s="458" t="s">
        <v>781</v>
      </c>
      <c r="C46" s="151" t="s">
        <v>482</v>
      </c>
      <c r="D46" s="459">
        <v>3</v>
      </c>
      <c r="E46" s="47"/>
    </row>
    <row r="47" spans="1:5" ht="26.25" thickBot="1">
      <c r="A47" s="108" t="s">
        <v>173</v>
      </c>
      <c r="B47" s="460" t="s">
        <v>782</v>
      </c>
      <c r="C47" s="108" t="s">
        <v>482</v>
      </c>
      <c r="D47" s="461">
        <v>4</v>
      </c>
      <c r="E47" s="47"/>
    </row>
    <row r="48" spans="1:5">
      <c r="A48" s="462"/>
      <c r="B48" s="463"/>
      <c r="C48" s="462"/>
      <c r="D48" s="464"/>
      <c r="E48" s="47"/>
    </row>
  </sheetData>
  <sheetProtection password="F757" sheet="1" objects="1" scenarios="1"/>
  <mergeCells count="5">
    <mergeCell ref="B8:D8"/>
    <mergeCell ref="A1:D1"/>
    <mergeCell ref="A2:D2"/>
    <mergeCell ref="A3:D3"/>
    <mergeCell ref="A5:D5"/>
  </mergeCells>
  <pageMargins left="0.7" right="0.7" top="0.75" bottom="0.75" header="0.3" footer="0.3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S64"/>
  <sheetViews>
    <sheetView workbookViewId="0">
      <selection sqref="A1:Q1"/>
    </sheetView>
  </sheetViews>
  <sheetFormatPr defaultRowHeight="15"/>
  <cols>
    <col min="1" max="1" width="6.5703125" customWidth="1"/>
    <col min="2" max="2" width="45.85546875" customWidth="1"/>
    <col min="3" max="4" width="11.7109375" customWidth="1"/>
    <col min="5" max="5" width="12.5703125" customWidth="1"/>
    <col min="6" max="6" width="12.7109375" customWidth="1"/>
    <col min="7" max="7" width="10" customWidth="1"/>
    <col min="8" max="8" width="9.42578125" customWidth="1"/>
    <col min="9" max="9" width="10.42578125" customWidth="1"/>
    <col min="12" max="12" width="11.85546875" customWidth="1"/>
    <col min="13" max="13" width="13.85546875" customWidth="1"/>
    <col min="14" max="14" width="12.42578125" customWidth="1"/>
    <col min="15" max="15" width="12.28515625" customWidth="1"/>
    <col min="16" max="16" width="11.5703125" customWidth="1"/>
    <col min="17" max="17" width="15.140625" customWidth="1"/>
    <col min="18" max="18" width="5.42578125" customWidth="1"/>
    <col min="19" max="19" width="19.5703125" customWidth="1"/>
  </cols>
  <sheetData>
    <row r="1" spans="1:19">
      <c r="A1" s="983" t="s">
        <v>0</v>
      </c>
      <c r="B1" s="984"/>
      <c r="C1" s="984"/>
      <c r="D1" s="984"/>
      <c r="E1" s="984"/>
      <c r="F1" s="984"/>
      <c r="G1" s="984"/>
      <c r="H1" s="984"/>
      <c r="I1" s="984"/>
      <c r="J1" s="984"/>
      <c r="K1" s="984"/>
      <c r="L1" s="984"/>
      <c r="M1" s="984"/>
      <c r="N1" s="984"/>
      <c r="O1" s="984"/>
      <c r="P1" s="984"/>
      <c r="Q1" s="985"/>
    </row>
    <row r="2" spans="1:19">
      <c r="A2" s="983" t="s">
        <v>1</v>
      </c>
      <c r="B2" s="984"/>
      <c r="C2" s="984"/>
      <c r="D2" s="984"/>
      <c r="E2" s="984"/>
      <c r="F2" s="984"/>
      <c r="G2" s="984"/>
      <c r="H2" s="984"/>
      <c r="I2" s="984"/>
      <c r="J2" s="984"/>
      <c r="K2" s="984"/>
      <c r="L2" s="984"/>
      <c r="M2" s="984"/>
      <c r="N2" s="984"/>
      <c r="O2" s="984"/>
      <c r="P2" s="984"/>
      <c r="Q2" s="985"/>
    </row>
    <row r="3" spans="1:19">
      <c r="A3" s="986"/>
      <c r="B3" s="987"/>
      <c r="C3" s="987"/>
      <c r="D3" s="987"/>
      <c r="E3" s="987"/>
      <c r="F3" s="987"/>
      <c r="G3" s="987"/>
      <c r="H3" s="987"/>
      <c r="I3" s="987"/>
      <c r="J3" s="987"/>
      <c r="K3" s="987"/>
      <c r="L3" s="987"/>
      <c r="M3" s="987"/>
      <c r="N3" s="987"/>
      <c r="O3" s="987"/>
      <c r="P3" s="987"/>
      <c r="Q3" s="988"/>
    </row>
    <row r="4" spans="1:19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</row>
    <row r="5" spans="1:19">
      <c r="A5" s="989" t="s">
        <v>783</v>
      </c>
      <c r="B5" s="990"/>
      <c r="C5" s="990"/>
      <c r="D5" s="990"/>
      <c r="E5" s="990"/>
      <c r="F5" s="990"/>
      <c r="G5" s="990"/>
      <c r="H5" s="990"/>
      <c r="I5" s="990"/>
      <c r="J5" s="990"/>
      <c r="K5" s="990"/>
      <c r="L5" s="990"/>
      <c r="M5" s="990"/>
      <c r="N5" s="990"/>
      <c r="O5" s="990"/>
      <c r="P5" s="990"/>
      <c r="Q5" s="991"/>
    </row>
    <row r="6" spans="1:19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</row>
    <row r="8" spans="1:19" ht="15.75" thickBot="1">
      <c r="A8" s="465"/>
      <c r="B8" s="466"/>
      <c r="C8" s="466"/>
      <c r="D8" s="466"/>
      <c r="E8" s="466"/>
      <c r="F8" s="466"/>
      <c r="G8" s="466"/>
      <c r="H8" s="466"/>
      <c r="I8" s="466"/>
      <c r="J8" s="1059" t="s">
        <v>784</v>
      </c>
      <c r="K8" s="1059"/>
      <c r="L8" s="1059"/>
      <c r="M8" s="1059"/>
      <c r="N8" s="1059"/>
      <c r="O8" s="1059"/>
      <c r="P8" s="1059"/>
      <c r="Q8" s="1059"/>
      <c r="R8" s="467"/>
      <c r="S8" s="47"/>
    </row>
    <row r="9" spans="1:19" ht="20.25" customHeight="1">
      <c r="A9" s="1060" t="s">
        <v>4</v>
      </c>
      <c r="B9" s="1063" t="s">
        <v>5</v>
      </c>
      <c r="C9" s="1065" t="s">
        <v>161</v>
      </c>
      <c r="D9" s="1068" t="s">
        <v>785</v>
      </c>
      <c r="E9" s="1060" t="s">
        <v>786</v>
      </c>
      <c r="F9" s="1071" t="s">
        <v>787</v>
      </c>
      <c r="G9" s="1071"/>
      <c r="H9" s="1071"/>
      <c r="I9" s="1071"/>
      <c r="J9" s="1071"/>
      <c r="K9" s="1071"/>
      <c r="L9" s="1071"/>
      <c r="M9" s="1071"/>
      <c r="N9" s="1072"/>
      <c r="O9" s="1060" t="s">
        <v>788</v>
      </c>
      <c r="P9" s="1068" t="s">
        <v>789</v>
      </c>
      <c r="Q9" s="1073" t="s">
        <v>494</v>
      </c>
      <c r="R9" s="468"/>
      <c r="S9" s="442"/>
    </row>
    <row r="10" spans="1:19" ht="15" customHeight="1">
      <c r="A10" s="1061"/>
      <c r="B10" s="1041"/>
      <c r="C10" s="1066"/>
      <c r="D10" s="1069"/>
      <c r="E10" s="1061"/>
      <c r="F10" s="1076" t="s">
        <v>790</v>
      </c>
      <c r="G10" s="1079" t="s">
        <v>791</v>
      </c>
      <c r="H10" s="1079"/>
      <c r="I10" s="1079"/>
      <c r="J10" s="1080" t="s">
        <v>792</v>
      </c>
      <c r="K10" s="1081"/>
      <c r="L10" s="1081"/>
      <c r="M10" s="1081"/>
      <c r="N10" s="1082"/>
      <c r="O10" s="1061"/>
      <c r="P10" s="1069"/>
      <c r="Q10" s="1074"/>
      <c r="R10" s="468"/>
      <c r="S10" s="442"/>
    </row>
    <row r="11" spans="1:19" ht="20.25" customHeight="1">
      <c r="A11" s="1061"/>
      <c r="B11" s="1041"/>
      <c r="C11" s="1066"/>
      <c r="D11" s="1069"/>
      <c r="E11" s="1061"/>
      <c r="F11" s="1077"/>
      <c r="G11" s="1079"/>
      <c r="H11" s="1079"/>
      <c r="I11" s="1079"/>
      <c r="J11" s="1083"/>
      <c r="K11" s="1084"/>
      <c r="L11" s="1084"/>
      <c r="M11" s="1084"/>
      <c r="N11" s="1085"/>
      <c r="O11" s="1061"/>
      <c r="P11" s="1069"/>
      <c r="Q11" s="1074"/>
      <c r="R11" s="468"/>
      <c r="S11" s="442"/>
    </row>
    <row r="12" spans="1:19" ht="92.25" customHeight="1" thickBot="1">
      <c r="A12" s="1062"/>
      <c r="B12" s="1064"/>
      <c r="C12" s="1067"/>
      <c r="D12" s="1070"/>
      <c r="E12" s="1062"/>
      <c r="F12" s="1078"/>
      <c r="G12" s="469" t="s">
        <v>793</v>
      </c>
      <c r="H12" s="469" t="s">
        <v>794</v>
      </c>
      <c r="I12" s="469" t="s">
        <v>795</v>
      </c>
      <c r="J12" s="469" t="s">
        <v>796</v>
      </c>
      <c r="K12" s="469" t="s">
        <v>797</v>
      </c>
      <c r="L12" s="469" t="s">
        <v>798</v>
      </c>
      <c r="M12" s="470" t="s">
        <v>799</v>
      </c>
      <c r="N12" s="471" t="s">
        <v>800</v>
      </c>
      <c r="O12" s="1062"/>
      <c r="P12" s="1070"/>
      <c r="Q12" s="1075"/>
      <c r="R12" s="468"/>
      <c r="S12" s="472"/>
    </row>
    <row r="13" spans="1:19">
      <c r="A13" s="473">
        <v>1</v>
      </c>
      <c r="B13" s="8">
        <v>2</v>
      </c>
      <c r="C13" s="8">
        <v>3</v>
      </c>
      <c r="D13" s="474">
        <v>4</v>
      </c>
      <c r="E13" s="475">
        <v>5</v>
      </c>
      <c r="F13" s="476">
        <v>6</v>
      </c>
      <c r="G13" s="476">
        <v>7</v>
      </c>
      <c r="H13" s="476">
        <v>8</v>
      </c>
      <c r="I13" s="8">
        <v>9</v>
      </c>
      <c r="J13" s="476">
        <v>10</v>
      </c>
      <c r="K13" s="477">
        <v>11</v>
      </c>
      <c r="L13" s="477">
        <v>12</v>
      </c>
      <c r="M13" s="8">
        <v>13</v>
      </c>
      <c r="N13" s="478">
        <v>14</v>
      </c>
      <c r="O13" s="473">
        <v>15</v>
      </c>
      <c r="P13" s="478">
        <v>16</v>
      </c>
      <c r="Q13" s="479">
        <v>17</v>
      </c>
      <c r="R13" s="468"/>
      <c r="S13" s="47"/>
    </row>
    <row r="14" spans="1:19" ht="28.5" customHeight="1">
      <c r="A14" s="233" t="s">
        <v>349</v>
      </c>
      <c r="B14" s="480" t="s">
        <v>801</v>
      </c>
      <c r="C14" s="481" t="s">
        <v>647</v>
      </c>
      <c r="D14" s="482">
        <f>SUM(D15,D16,D17,D23:D29,D33)</f>
        <v>222.14</v>
      </c>
      <c r="E14" s="483">
        <f>SUM(E15,E16,E17,E23:E29,E33)</f>
        <v>222.13999999999996</v>
      </c>
      <c r="F14" s="484">
        <f t="shared" ref="F14:P14" si="0">SUM(F15,F16,F17,F23:F29,F33)</f>
        <v>1.7771199999999998</v>
      </c>
      <c r="G14" s="484">
        <f t="shared" si="0"/>
        <v>42.206599999999995</v>
      </c>
      <c r="H14" s="484">
        <f t="shared" si="0"/>
        <v>13.3284</v>
      </c>
      <c r="I14" s="484">
        <f t="shared" si="0"/>
        <v>26.6568</v>
      </c>
      <c r="J14" s="484">
        <f t="shared" si="0"/>
        <v>40.429479999999998</v>
      </c>
      <c r="K14" s="484">
        <f t="shared" si="0"/>
        <v>68.863400000000013</v>
      </c>
      <c r="L14" s="484">
        <f t="shared" si="0"/>
        <v>24.435399999999998</v>
      </c>
      <c r="M14" s="484">
        <f t="shared" si="0"/>
        <v>2.2213999999999992</v>
      </c>
      <c r="N14" s="482">
        <f t="shared" si="0"/>
        <v>2.2213999999999992</v>
      </c>
      <c r="O14" s="483">
        <f t="shared" si="0"/>
        <v>0</v>
      </c>
      <c r="P14" s="482">
        <f t="shared" si="0"/>
        <v>0</v>
      </c>
      <c r="Q14" s="485" t="s">
        <v>802</v>
      </c>
      <c r="R14" s="468"/>
      <c r="S14" s="47"/>
    </row>
    <row r="15" spans="1:19">
      <c r="A15" s="144" t="s">
        <v>287</v>
      </c>
      <c r="B15" s="175" t="s">
        <v>803</v>
      </c>
      <c r="C15" s="486" t="s">
        <v>647</v>
      </c>
      <c r="D15" s="487">
        <v>42.5</v>
      </c>
      <c r="E15" s="488">
        <f>SUM(F15:N15)</f>
        <v>42.499999999999986</v>
      </c>
      <c r="F15" s="489">
        <f>$D15*F39/100</f>
        <v>0.34</v>
      </c>
      <c r="G15" s="489">
        <f t="shared" ref="G15:P16" si="1">$D15*G39/100</f>
        <v>8.0749999999999993</v>
      </c>
      <c r="H15" s="489">
        <f t="shared" si="1"/>
        <v>2.5499999999999998</v>
      </c>
      <c r="I15" s="489">
        <f t="shared" si="1"/>
        <v>5.0999999999999996</v>
      </c>
      <c r="J15" s="489">
        <f t="shared" si="1"/>
        <v>7.7350000000000003</v>
      </c>
      <c r="K15" s="489">
        <f t="shared" si="1"/>
        <v>13.175000000000001</v>
      </c>
      <c r="L15" s="489">
        <f t="shared" si="1"/>
        <v>4.6749999999999998</v>
      </c>
      <c r="M15" s="489">
        <f t="shared" si="1"/>
        <v>0.42499999999999999</v>
      </c>
      <c r="N15" s="490">
        <f t="shared" si="1"/>
        <v>0.42499999999999999</v>
      </c>
      <c r="O15" s="488">
        <f t="shared" si="1"/>
        <v>0</v>
      </c>
      <c r="P15" s="490">
        <f>$D15*P39/100</f>
        <v>0</v>
      </c>
      <c r="Q15" s="491"/>
      <c r="R15" s="468"/>
      <c r="S15" s="47"/>
    </row>
    <row r="16" spans="1:19">
      <c r="A16" s="63" t="s">
        <v>297</v>
      </c>
      <c r="B16" s="492" t="s">
        <v>804</v>
      </c>
      <c r="C16" s="486" t="s">
        <v>647</v>
      </c>
      <c r="D16" s="487">
        <v>21.93</v>
      </c>
      <c r="E16" s="488">
        <f>SUM(F16:N16)</f>
        <v>21.93</v>
      </c>
      <c r="F16" s="489">
        <f>$D16*F40/100</f>
        <v>0.17544000000000001</v>
      </c>
      <c r="G16" s="489">
        <f t="shared" si="1"/>
        <v>4.1667000000000005</v>
      </c>
      <c r="H16" s="489">
        <f t="shared" si="1"/>
        <v>1.3157999999999999</v>
      </c>
      <c r="I16" s="489">
        <f t="shared" si="1"/>
        <v>2.6315999999999997</v>
      </c>
      <c r="J16" s="489">
        <f t="shared" si="1"/>
        <v>3.9912599999999996</v>
      </c>
      <c r="K16" s="489">
        <f t="shared" si="1"/>
        <v>6.7983000000000002</v>
      </c>
      <c r="L16" s="489">
        <f t="shared" si="1"/>
        <v>2.4123000000000001</v>
      </c>
      <c r="M16" s="489">
        <f t="shared" si="1"/>
        <v>0.21929999999999999</v>
      </c>
      <c r="N16" s="490">
        <f t="shared" si="1"/>
        <v>0.21929999999999999</v>
      </c>
      <c r="O16" s="488">
        <f t="shared" si="1"/>
        <v>0</v>
      </c>
      <c r="P16" s="490">
        <f t="shared" si="1"/>
        <v>0</v>
      </c>
      <c r="Q16" s="491"/>
      <c r="R16" s="468"/>
      <c r="S16" s="47"/>
    </row>
    <row r="17" spans="1:19">
      <c r="A17" s="63" t="s">
        <v>299</v>
      </c>
      <c r="B17" s="492" t="s">
        <v>805</v>
      </c>
      <c r="C17" s="486" t="s">
        <v>647</v>
      </c>
      <c r="D17" s="493">
        <f>SUM(D18:D22)</f>
        <v>39.33</v>
      </c>
      <c r="E17" s="488">
        <f>SUM(E18:E22)</f>
        <v>39.33</v>
      </c>
      <c r="F17" s="489">
        <f t="shared" ref="F17" si="2">SUM(F18:F22)</f>
        <v>0.31464000000000003</v>
      </c>
      <c r="G17" s="489">
        <f>SUM(G18:G22)</f>
        <v>7.4726999999999997</v>
      </c>
      <c r="H17" s="489">
        <f t="shared" ref="H17:P17" si="3">SUM(H18:H22)</f>
        <v>2.3597999999999999</v>
      </c>
      <c r="I17" s="489">
        <f t="shared" si="3"/>
        <v>4.7195999999999998</v>
      </c>
      <c r="J17" s="489">
        <f t="shared" si="3"/>
        <v>7.1580599999999999</v>
      </c>
      <c r="K17" s="489">
        <f t="shared" si="3"/>
        <v>12.192300000000001</v>
      </c>
      <c r="L17" s="489">
        <f t="shared" si="3"/>
        <v>4.3262999999999998</v>
      </c>
      <c r="M17" s="489">
        <f t="shared" si="3"/>
        <v>0.39329999999999998</v>
      </c>
      <c r="N17" s="490">
        <f t="shared" si="3"/>
        <v>0.39329999999999998</v>
      </c>
      <c r="O17" s="488">
        <f t="shared" si="3"/>
        <v>0</v>
      </c>
      <c r="P17" s="490">
        <f t="shared" si="3"/>
        <v>0</v>
      </c>
      <c r="Q17" s="491"/>
      <c r="R17" s="468"/>
      <c r="S17" s="47"/>
    </row>
    <row r="18" spans="1:19">
      <c r="A18" s="63" t="s">
        <v>736</v>
      </c>
      <c r="B18" s="492" t="s">
        <v>806</v>
      </c>
      <c r="C18" s="486" t="s">
        <v>647</v>
      </c>
      <c r="D18" s="487">
        <v>34.5</v>
      </c>
      <c r="E18" s="488">
        <f>SUM(F18:N18)</f>
        <v>34.5</v>
      </c>
      <c r="F18" s="489">
        <f t="shared" ref="F18:P28" si="4">$D18*F41/100</f>
        <v>0.27600000000000002</v>
      </c>
      <c r="G18" s="489">
        <f t="shared" si="4"/>
        <v>6.5549999999999997</v>
      </c>
      <c r="H18" s="489">
        <f t="shared" si="4"/>
        <v>2.0699999999999998</v>
      </c>
      <c r="I18" s="489">
        <f t="shared" si="4"/>
        <v>4.1399999999999997</v>
      </c>
      <c r="J18" s="489">
        <f t="shared" si="4"/>
        <v>6.2789999999999999</v>
      </c>
      <c r="K18" s="489">
        <f t="shared" si="4"/>
        <v>10.695</v>
      </c>
      <c r="L18" s="489">
        <f t="shared" si="4"/>
        <v>3.7949999999999999</v>
      </c>
      <c r="M18" s="489">
        <f t="shared" si="4"/>
        <v>0.34499999999999997</v>
      </c>
      <c r="N18" s="490">
        <f t="shared" si="4"/>
        <v>0.34499999999999997</v>
      </c>
      <c r="O18" s="488">
        <f t="shared" si="4"/>
        <v>0</v>
      </c>
      <c r="P18" s="490">
        <f t="shared" si="4"/>
        <v>0</v>
      </c>
      <c r="Q18" s="491"/>
      <c r="R18" s="468"/>
      <c r="S18" s="47"/>
    </row>
    <row r="19" spans="1:19">
      <c r="A19" s="63" t="s">
        <v>738</v>
      </c>
      <c r="B19" s="492" t="s">
        <v>807</v>
      </c>
      <c r="C19" s="486" t="s">
        <v>647</v>
      </c>
      <c r="D19" s="487">
        <v>1.6</v>
      </c>
      <c r="E19" s="488">
        <f>SUM(F19:N19)</f>
        <v>1.6</v>
      </c>
      <c r="F19" s="489">
        <f t="shared" si="4"/>
        <v>1.2800000000000002E-2</v>
      </c>
      <c r="G19" s="489">
        <f t="shared" si="4"/>
        <v>0.30400000000000005</v>
      </c>
      <c r="H19" s="489">
        <f t="shared" si="4"/>
        <v>9.6000000000000016E-2</v>
      </c>
      <c r="I19" s="489">
        <f t="shared" si="4"/>
        <v>0.19200000000000003</v>
      </c>
      <c r="J19" s="489">
        <f t="shared" si="4"/>
        <v>0.29120000000000001</v>
      </c>
      <c r="K19" s="489">
        <f t="shared" si="4"/>
        <v>0.496</v>
      </c>
      <c r="L19" s="489">
        <f t="shared" si="4"/>
        <v>0.17600000000000002</v>
      </c>
      <c r="M19" s="489">
        <f t="shared" si="4"/>
        <v>1.6E-2</v>
      </c>
      <c r="N19" s="490">
        <f t="shared" si="4"/>
        <v>1.6E-2</v>
      </c>
      <c r="O19" s="488">
        <f t="shared" si="4"/>
        <v>0</v>
      </c>
      <c r="P19" s="490">
        <f t="shared" si="4"/>
        <v>0</v>
      </c>
      <c r="Q19" s="491"/>
      <c r="R19" s="468"/>
      <c r="S19" s="47"/>
    </row>
    <row r="20" spans="1:19">
      <c r="A20" s="63" t="s">
        <v>740</v>
      </c>
      <c r="B20" s="492" t="s">
        <v>808</v>
      </c>
      <c r="C20" s="486" t="s">
        <v>647</v>
      </c>
      <c r="D20" s="487">
        <v>0</v>
      </c>
      <c r="E20" s="488">
        <f t="shared" ref="E20:E37" si="5">SUM(F20:N20)</f>
        <v>0</v>
      </c>
      <c r="F20" s="489">
        <f t="shared" si="4"/>
        <v>0</v>
      </c>
      <c r="G20" s="489">
        <f t="shared" si="4"/>
        <v>0</v>
      </c>
      <c r="H20" s="489">
        <f t="shared" si="4"/>
        <v>0</v>
      </c>
      <c r="I20" s="489">
        <f t="shared" si="4"/>
        <v>0</v>
      </c>
      <c r="J20" s="489">
        <f t="shared" si="4"/>
        <v>0</v>
      </c>
      <c r="K20" s="489">
        <f t="shared" si="4"/>
        <v>0</v>
      </c>
      <c r="L20" s="489">
        <f t="shared" si="4"/>
        <v>0</v>
      </c>
      <c r="M20" s="489">
        <f t="shared" si="4"/>
        <v>0</v>
      </c>
      <c r="N20" s="490">
        <f t="shared" si="4"/>
        <v>0</v>
      </c>
      <c r="O20" s="488">
        <f t="shared" si="4"/>
        <v>0</v>
      </c>
      <c r="P20" s="490">
        <f t="shared" si="4"/>
        <v>0</v>
      </c>
      <c r="Q20" s="491"/>
      <c r="R20" s="468"/>
      <c r="S20" s="47"/>
    </row>
    <row r="21" spans="1:19">
      <c r="A21" s="63" t="s">
        <v>809</v>
      </c>
      <c r="B21" s="492" t="s">
        <v>810</v>
      </c>
      <c r="C21" s="486" t="s">
        <v>647</v>
      </c>
      <c r="D21" s="487">
        <v>1.5</v>
      </c>
      <c r="E21" s="488">
        <f t="shared" si="5"/>
        <v>1.4999999999999998</v>
      </c>
      <c r="F21" s="489">
        <f t="shared" si="4"/>
        <v>1.2000000000000002E-2</v>
      </c>
      <c r="G21" s="489">
        <f t="shared" si="4"/>
        <v>0.28499999999999998</v>
      </c>
      <c r="H21" s="489">
        <f t="shared" si="4"/>
        <v>0.09</v>
      </c>
      <c r="I21" s="489">
        <f t="shared" si="4"/>
        <v>0.18</v>
      </c>
      <c r="J21" s="489">
        <f t="shared" si="4"/>
        <v>0.27299999999999996</v>
      </c>
      <c r="K21" s="489">
        <f t="shared" si="4"/>
        <v>0.46500000000000002</v>
      </c>
      <c r="L21" s="489">
        <f t="shared" si="4"/>
        <v>0.16500000000000001</v>
      </c>
      <c r="M21" s="489">
        <f t="shared" si="4"/>
        <v>1.4999999999999999E-2</v>
      </c>
      <c r="N21" s="490">
        <f t="shared" si="4"/>
        <v>1.4999999999999999E-2</v>
      </c>
      <c r="O21" s="488">
        <f t="shared" si="4"/>
        <v>0</v>
      </c>
      <c r="P21" s="490">
        <f t="shared" si="4"/>
        <v>0</v>
      </c>
      <c r="Q21" s="491"/>
      <c r="R21" s="468"/>
      <c r="S21" s="47"/>
    </row>
    <row r="22" spans="1:19">
      <c r="A22" s="63" t="s">
        <v>811</v>
      </c>
      <c r="B22" s="492" t="s">
        <v>812</v>
      </c>
      <c r="C22" s="486" t="s">
        <v>647</v>
      </c>
      <c r="D22" s="487">
        <v>1.73</v>
      </c>
      <c r="E22" s="488">
        <f t="shared" si="5"/>
        <v>1.73</v>
      </c>
      <c r="F22" s="489">
        <f t="shared" si="4"/>
        <v>1.3840000000000002E-2</v>
      </c>
      <c r="G22" s="489">
        <f t="shared" si="4"/>
        <v>0.32869999999999999</v>
      </c>
      <c r="H22" s="489">
        <f t="shared" si="4"/>
        <v>0.10379999999999999</v>
      </c>
      <c r="I22" s="489">
        <f t="shared" si="4"/>
        <v>0.20759999999999998</v>
      </c>
      <c r="J22" s="489">
        <f t="shared" si="4"/>
        <v>0.31485999999999997</v>
      </c>
      <c r="K22" s="489">
        <f t="shared" si="4"/>
        <v>0.5363</v>
      </c>
      <c r="L22" s="489">
        <f t="shared" si="4"/>
        <v>0.19030000000000002</v>
      </c>
      <c r="M22" s="489">
        <f t="shared" si="4"/>
        <v>1.7299999999999999E-2</v>
      </c>
      <c r="N22" s="490">
        <f t="shared" si="4"/>
        <v>1.7299999999999999E-2</v>
      </c>
      <c r="O22" s="488">
        <f t="shared" si="4"/>
        <v>0</v>
      </c>
      <c r="P22" s="490">
        <f t="shared" si="4"/>
        <v>0</v>
      </c>
      <c r="Q22" s="491"/>
      <c r="R22" s="468"/>
      <c r="S22" s="47"/>
    </row>
    <row r="23" spans="1:19">
      <c r="A23" s="63" t="s">
        <v>17</v>
      </c>
      <c r="B23" s="492" t="s">
        <v>813</v>
      </c>
      <c r="C23" s="486" t="s">
        <v>647</v>
      </c>
      <c r="D23" s="494">
        <v>0</v>
      </c>
      <c r="E23" s="488">
        <f t="shared" si="5"/>
        <v>0</v>
      </c>
      <c r="F23" s="489">
        <f t="shared" si="4"/>
        <v>0</v>
      </c>
      <c r="G23" s="489">
        <f t="shared" si="4"/>
        <v>0</v>
      </c>
      <c r="H23" s="489">
        <f t="shared" si="4"/>
        <v>0</v>
      </c>
      <c r="I23" s="489">
        <f t="shared" si="4"/>
        <v>0</v>
      </c>
      <c r="J23" s="489">
        <f t="shared" si="4"/>
        <v>0</v>
      </c>
      <c r="K23" s="489">
        <f t="shared" si="4"/>
        <v>0</v>
      </c>
      <c r="L23" s="489">
        <f t="shared" si="4"/>
        <v>0</v>
      </c>
      <c r="M23" s="489">
        <f t="shared" si="4"/>
        <v>0</v>
      </c>
      <c r="N23" s="490">
        <f t="shared" si="4"/>
        <v>0</v>
      </c>
      <c r="O23" s="488">
        <f t="shared" si="4"/>
        <v>0</v>
      </c>
      <c r="P23" s="490">
        <f t="shared" si="4"/>
        <v>0</v>
      </c>
      <c r="Q23" s="491"/>
      <c r="R23" s="468"/>
      <c r="S23" s="47"/>
    </row>
    <row r="24" spans="1:19">
      <c r="A24" s="63" t="s">
        <v>19</v>
      </c>
      <c r="B24" s="492" t="s">
        <v>814</v>
      </c>
      <c r="C24" s="486" t="s">
        <v>647</v>
      </c>
      <c r="D24" s="494">
        <v>44.82</v>
      </c>
      <c r="E24" s="488">
        <f t="shared" si="5"/>
        <v>44.820000000000007</v>
      </c>
      <c r="F24" s="489">
        <f t="shared" si="4"/>
        <v>0.35855999999999999</v>
      </c>
      <c r="G24" s="489">
        <f t="shared" si="4"/>
        <v>8.5158000000000005</v>
      </c>
      <c r="H24" s="489">
        <f t="shared" si="4"/>
        <v>2.6892</v>
      </c>
      <c r="I24" s="489">
        <f t="shared" si="4"/>
        <v>5.3784000000000001</v>
      </c>
      <c r="J24" s="489">
        <f t="shared" si="4"/>
        <v>8.1572399999999998</v>
      </c>
      <c r="K24" s="489">
        <f t="shared" si="4"/>
        <v>13.894200000000001</v>
      </c>
      <c r="L24" s="489">
        <f t="shared" si="4"/>
        <v>4.9302000000000001</v>
      </c>
      <c r="M24" s="489">
        <f t="shared" si="4"/>
        <v>0.44819999999999999</v>
      </c>
      <c r="N24" s="490">
        <f t="shared" si="4"/>
        <v>0.44819999999999999</v>
      </c>
      <c r="O24" s="488">
        <f t="shared" si="4"/>
        <v>0</v>
      </c>
      <c r="P24" s="490">
        <f t="shared" si="4"/>
        <v>0</v>
      </c>
      <c r="Q24" s="491"/>
      <c r="R24" s="468"/>
      <c r="S24" s="47"/>
    </row>
    <row r="25" spans="1:19">
      <c r="A25" s="63" t="s">
        <v>21</v>
      </c>
      <c r="B25" s="175" t="s">
        <v>815</v>
      </c>
      <c r="C25" s="486" t="s">
        <v>647</v>
      </c>
      <c r="D25" s="494">
        <v>0</v>
      </c>
      <c r="E25" s="488">
        <f t="shared" si="5"/>
        <v>0</v>
      </c>
      <c r="F25" s="489">
        <f t="shared" si="4"/>
        <v>0</v>
      </c>
      <c r="G25" s="489">
        <f t="shared" si="4"/>
        <v>0</v>
      </c>
      <c r="H25" s="489">
        <f t="shared" si="4"/>
        <v>0</v>
      </c>
      <c r="I25" s="489">
        <f t="shared" si="4"/>
        <v>0</v>
      </c>
      <c r="J25" s="489">
        <f t="shared" si="4"/>
        <v>0</v>
      </c>
      <c r="K25" s="489">
        <f t="shared" si="4"/>
        <v>0</v>
      </c>
      <c r="L25" s="489">
        <f t="shared" si="4"/>
        <v>0</v>
      </c>
      <c r="M25" s="489">
        <f t="shared" si="4"/>
        <v>0</v>
      </c>
      <c r="N25" s="490">
        <f t="shared" si="4"/>
        <v>0</v>
      </c>
      <c r="O25" s="488">
        <f t="shared" si="4"/>
        <v>0</v>
      </c>
      <c r="P25" s="490">
        <f t="shared" si="4"/>
        <v>0</v>
      </c>
      <c r="Q25" s="491"/>
      <c r="R25" s="468"/>
      <c r="S25" s="47"/>
    </row>
    <row r="26" spans="1:19">
      <c r="A26" s="63" t="s">
        <v>749</v>
      </c>
      <c r="B26" s="492" t="s">
        <v>816</v>
      </c>
      <c r="C26" s="486" t="s">
        <v>647</v>
      </c>
      <c r="D26" s="487">
        <v>50.26</v>
      </c>
      <c r="E26" s="488">
        <f t="shared" si="5"/>
        <v>50.26</v>
      </c>
      <c r="F26" s="489">
        <f t="shared" si="4"/>
        <v>0.40207999999999999</v>
      </c>
      <c r="G26" s="489">
        <f t="shared" si="4"/>
        <v>9.5493999999999986</v>
      </c>
      <c r="H26" s="489">
        <f t="shared" si="4"/>
        <v>3.0156000000000001</v>
      </c>
      <c r="I26" s="489">
        <f t="shared" si="4"/>
        <v>6.0312000000000001</v>
      </c>
      <c r="J26" s="489">
        <f t="shared" si="4"/>
        <v>9.1473200000000006</v>
      </c>
      <c r="K26" s="489">
        <f t="shared" si="4"/>
        <v>15.580599999999999</v>
      </c>
      <c r="L26" s="489">
        <f t="shared" si="4"/>
        <v>5.5286</v>
      </c>
      <c r="M26" s="489">
        <f t="shared" si="4"/>
        <v>0.50259999999999994</v>
      </c>
      <c r="N26" s="490">
        <f t="shared" si="4"/>
        <v>0.50259999999999994</v>
      </c>
      <c r="O26" s="488">
        <f t="shared" si="4"/>
        <v>0</v>
      </c>
      <c r="P26" s="490">
        <f t="shared" si="4"/>
        <v>0</v>
      </c>
      <c r="Q26" s="491"/>
      <c r="R26" s="468"/>
      <c r="S26" s="47"/>
    </row>
    <row r="27" spans="1:19">
      <c r="A27" s="63" t="s">
        <v>758</v>
      </c>
      <c r="B27" s="282" t="s">
        <v>817</v>
      </c>
      <c r="C27" s="486" t="s">
        <v>647</v>
      </c>
      <c r="D27" s="494">
        <v>15.43</v>
      </c>
      <c r="E27" s="488">
        <f t="shared" si="5"/>
        <v>15.429999999999998</v>
      </c>
      <c r="F27" s="489">
        <f t="shared" si="4"/>
        <v>0.12344000000000001</v>
      </c>
      <c r="G27" s="489">
        <f t="shared" si="4"/>
        <v>2.9317000000000002</v>
      </c>
      <c r="H27" s="489">
        <f t="shared" si="4"/>
        <v>0.92579999999999996</v>
      </c>
      <c r="I27" s="489">
        <f t="shared" si="4"/>
        <v>1.8515999999999999</v>
      </c>
      <c r="J27" s="489">
        <f t="shared" si="4"/>
        <v>2.8082599999999998</v>
      </c>
      <c r="K27" s="489">
        <f t="shared" si="4"/>
        <v>4.7832999999999997</v>
      </c>
      <c r="L27" s="489">
        <f t="shared" si="4"/>
        <v>1.6972999999999998</v>
      </c>
      <c r="M27" s="489">
        <f t="shared" si="4"/>
        <v>0.15429999999999999</v>
      </c>
      <c r="N27" s="490">
        <f t="shared" si="4"/>
        <v>0.15429999999999999</v>
      </c>
      <c r="O27" s="488">
        <f t="shared" si="4"/>
        <v>0</v>
      </c>
      <c r="P27" s="490">
        <f t="shared" si="4"/>
        <v>0</v>
      </c>
      <c r="Q27" s="491"/>
      <c r="R27" s="468"/>
      <c r="S27" s="47"/>
    </row>
    <row r="28" spans="1:19">
      <c r="A28" s="63" t="s">
        <v>772</v>
      </c>
      <c r="B28" s="282" t="s">
        <v>818</v>
      </c>
      <c r="C28" s="486" t="s">
        <v>647</v>
      </c>
      <c r="D28" s="494">
        <v>0.1</v>
      </c>
      <c r="E28" s="488">
        <f t="shared" si="5"/>
        <v>0.1</v>
      </c>
      <c r="F28" s="489">
        <f t="shared" si="4"/>
        <v>8.0000000000000015E-4</v>
      </c>
      <c r="G28" s="489">
        <f t="shared" si="4"/>
        <v>1.9000000000000003E-2</v>
      </c>
      <c r="H28" s="489">
        <f t="shared" si="4"/>
        <v>6.000000000000001E-3</v>
      </c>
      <c r="I28" s="489">
        <f t="shared" si="4"/>
        <v>1.2000000000000002E-2</v>
      </c>
      <c r="J28" s="489">
        <f t="shared" si="4"/>
        <v>1.8200000000000001E-2</v>
      </c>
      <c r="K28" s="489">
        <f t="shared" si="4"/>
        <v>3.1E-2</v>
      </c>
      <c r="L28" s="489">
        <f t="shared" si="4"/>
        <v>1.1000000000000001E-2</v>
      </c>
      <c r="M28" s="489">
        <f t="shared" si="4"/>
        <v>1E-3</v>
      </c>
      <c r="N28" s="490">
        <f t="shared" si="4"/>
        <v>1E-3</v>
      </c>
      <c r="O28" s="488">
        <f t="shared" si="4"/>
        <v>0</v>
      </c>
      <c r="P28" s="490">
        <f t="shared" si="4"/>
        <v>0</v>
      </c>
      <c r="Q28" s="491"/>
      <c r="R28" s="468"/>
      <c r="S28" s="47"/>
    </row>
    <row r="29" spans="1:19">
      <c r="A29" s="63" t="s">
        <v>774</v>
      </c>
      <c r="B29" s="282" t="s">
        <v>819</v>
      </c>
      <c r="C29" s="486" t="s">
        <v>647</v>
      </c>
      <c r="D29" s="495">
        <f>SUM(D30:D32)</f>
        <v>2.98</v>
      </c>
      <c r="E29" s="496">
        <f>SUM(E30:E32)</f>
        <v>2.9799999999999995</v>
      </c>
      <c r="F29" s="314">
        <f t="shared" ref="F29:N29" si="6">SUM(F30:F32)</f>
        <v>2.384E-2</v>
      </c>
      <c r="G29" s="314">
        <f t="shared" si="6"/>
        <v>0.56619999999999993</v>
      </c>
      <c r="H29" s="314">
        <f t="shared" si="6"/>
        <v>0.17879999999999999</v>
      </c>
      <c r="I29" s="314">
        <f t="shared" si="6"/>
        <v>0.35759999999999997</v>
      </c>
      <c r="J29" s="314">
        <f t="shared" si="6"/>
        <v>0.54235999999999995</v>
      </c>
      <c r="K29" s="314">
        <f t="shared" si="6"/>
        <v>0.92379999999999995</v>
      </c>
      <c r="L29" s="314">
        <f t="shared" si="6"/>
        <v>0.32780000000000004</v>
      </c>
      <c r="M29" s="314">
        <f t="shared" si="6"/>
        <v>2.98E-2</v>
      </c>
      <c r="N29" s="497">
        <f t="shared" si="6"/>
        <v>2.98E-2</v>
      </c>
      <c r="O29" s="496">
        <f>SUM(O30:O32)</f>
        <v>0</v>
      </c>
      <c r="P29" s="498">
        <f>SUM(P30:P32)</f>
        <v>0</v>
      </c>
      <c r="Q29" s="491"/>
      <c r="R29" s="468"/>
      <c r="S29" s="47"/>
    </row>
    <row r="30" spans="1:19">
      <c r="A30" s="63" t="s">
        <v>820</v>
      </c>
      <c r="B30" s="282" t="s">
        <v>821</v>
      </c>
      <c r="C30" s="486" t="s">
        <v>647</v>
      </c>
      <c r="D30" s="494">
        <v>0</v>
      </c>
      <c r="E30" s="488">
        <f t="shared" si="5"/>
        <v>0</v>
      </c>
      <c r="F30" s="489">
        <f t="shared" ref="F30:P32" si="7">$D30*F52/100</f>
        <v>0</v>
      </c>
      <c r="G30" s="489">
        <f t="shared" si="7"/>
        <v>0</v>
      </c>
      <c r="H30" s="489">
        <f t="shared" si="7"/>
        <v>0</v>
      </c>
      <c r="I30" s="489">
        <f t="shared" si="7"/>
        <v>0</v>
      </c>
      <c r="J30" s="489">
        <f t="shared" si="7"/>
        <v>0</v>
      </c>
      <c r="K30" s="489">
        <f t="shared" si="7"/>
        <v>0</v>
      </c>
      <c r="L30" s="489">
        <f t="shared" si="7"/>
        <v>0</v>
      </c>
      <c r="M30" s="489">
        <f t="shared" si="7"/>
        <v>0</v>
      </c>
      <c r="N30" s="490">
        <f t="shared" si="7"/>
        <v>0</v>
      </c>
      <c r="O30" s="488">
        <f t="shared" si="7"/>
        <v>0</v>
      </c>
      <c r="P30" s="490">
        <f t="shared" si="7"/>
        <v>0</v>
      </c>
      <c r="Q30" s="491"/>
      <c r="R30" s="468"/>
      <c r="S30" s="47"/>
    </row>
    <row r="31" spans="1:19">
      <c r="A31" s="63" t="s">
        <v>822</v>
      </c>
      <c r="B31" s="282" t="s">
        <v>823</v>
      </c>
      <c r="C31" s="486" t="s">
        <v>647</v>
      </c>
      <c r="D31" s="494">
        <v>0</v>
      </c>
      <c r="E31" s="488">
        <f t="shared" si="5"/>
        <v>0</v>
      </c>
      <c r="F31" s="489">
        <f t="shared" si="7"/>
        <v>0</v>
      </c>
      <c r="G31" s="489">
        <f t="shared" si="7"/>
        <v>0</v>
      </c>
      <c r="H31" s="489">
        <f t="shared" si="7"/>
        <v>0</v>
      </c>
      <c r="I31" s="489">
        <f t="shared" si="7"/>
        <v>0</v>
      </c>
      <c r="J31" s="489">
        <f t="shared" si="7"/>
        <v>0</v>
      </c>
      <c r="K31" s="489">
        <f t="shared" si="7"/>
        <v>0</v>
      </c>
      <c r="L31" s="489">
        <f t="shared" si="7"/>
        <v>0</v>
      </c>
      <c r="M31" s="489">
        <f t="shared" si="7"/>
        <v>0</v>
      </c>
      <c r="N31" s="490">
        <f t="shared" si="7"/>
        <v>0</v>
      </c>
      <c r="O31" s="488">
        <f t="shared" si="7"/>
        <v>0</v>
      </c>
      <c r="P31" s="490">
        <f t="shared" si="7"/>
        <v>0</v>
      </c>
      <c r="Q31" s="491"/>
      <c r="R31" s="468"/>
      <c r="S31" s="47"/>
    </row>
    <row r="32" spans="1:19">
      <c r="A32" s="63" t="s">
        <v>824</v>
      </c>
      <c r="B32" s="282" t="s">
        <v>825</v>
      </c>
      <c r="C32" s="486" t="s">
        <v>647</v>
      </c>
      <c r="D32" s="494">
        <v>2.98</v>
      </c>
      <c r="E32" s="488">
        <f t="shared" si="5"/>
        <v>2.9799999999999995</v>
      </c>
      <c r="F32" s="489">
        <f t="shared" si="7"/>
        <v>2.384E-2</v>
      </c>
      <c r="G32" s="489">
        <f t="shared" si="7"/>
        <v>0.56619999999999993</v>
      </c>
      <c r="H32" s="489">
        <f t="shared" si="7"/>
        <v>0.17879999999999999</v>
      </c>
      <c r="I32" s="489">
        <f t="shared" si="7"/>
        <v>0.35759999999999997</v>
      </c>
      <c r="J32" s="489">
        <f t="shared" si="7"/>
        <v>0.54235999999999995</v>
      </c>
      <c r="K32" s="489">
        <f t="shared" si="7"/>
        <v>0.92379999999999995</v>
      </c>
      <c r="L32" s="489">
        <f t="shared" si="7"/>
        <v>0.32780000000000004</v>
      </c>
      <c r="M32" s="489">
        <f t="shared" si="7"/>
        <v>2.98E-2</v>
      </c>
      <c r="N32" s="490">
        <f t="shared" si="7"/>
        <v>2.98E-2</v>
      </c>
      <c r="O32" s="488">
        <f t="shared" si="7"/>
        <v>0</v>
      </c>
      <c r="P32" s="490">
        <f t="shared" si="7"/>
        <v>0</v>
      </c>
      <c r="Q32" s="491"/>
      <c r="R32" s="468"/>
      <c r="S32" s="47"/>
    </row>
    <row r="33" spans="1:19">
      <c r="A33" s="63" t="s">
        <v>826</v>
      </c>
      <c r="B33" s="282" t="s">
        <v>827</v>
      </c>
      <c r="C33" s="486" t="s">
        <v>647</v>
      </c>
      <c r="D33" s="495">
        <f>SUM(D34:D37)</f>
        <v>4.79</v>
      </c>
      <c r="E33" s="496">
        <f>SUM(E34:E37)</f>
        <v>4.7900000000000009</v>
      </c>
      <c r="F33" s="314">
        <f t="shared" ref="F33:P33" si="8">SUM(F34:F37)</f>
        <v>3.832E-2</v>
      </c>
      <c r="G33" s="314">
        <f>SUM(G34:G37)</f>
        <v>0.91010000000000002</v>
      </c>
      <c r="H33" s="314">
        <f t="shared" si="8"/>
        <v>0.28740000000000004</v>
      </c>
      <c r="I33" s="314">
        <f t="shared" si="8"/>
        <v>0.57480000000000009</v>
      </c>
      <c r="J33" s="314">
        <f t="shared" si="8"/>
        <v>0.87178</v>
      </c>
      <c r="K33" s="314">
        <f t="shared" si="8"/>
        <v>1.4849000000000001</v>
      </c>
      <c r="L33" s="314">
        <f t="shared" si="8"/>
        <v>0.52689999999999992</v>
      </c>
      <c r="M33" s="314">
        <f t="shared" si="8"/>
        <v>4.7899999999999998E-2</v>
      </c>
      <c r="N33" s="497">
        <f t="shared" si="8"/>
        <v>4.7899999999999998E-2</v>
      </c>
      <c r="O33" s="496">
        <f t="shared" si="8"/>
        <v>0</v>
      </c>
      <c r="P33" s="497">
        <f t="shared" si="8"/>
        <v>0</v>
      </c>
      <c r="Q33" s="491"/>
      <c r="R33" s="468"/>
      <c r="S33" s="47"/>
    </row>
    <row r="34" spans="1:19">
      <c r="A34" s="63" t="s">
        <v>828</v>
      </c>
      <c r="B34" s="282" t="s">
        <v>829</v>
      </c>
      <c r="C34" s="486" t="s">
        <v>647</v>
      </c>
      <c r="D34" s="494">
        <v>0</v>
      </c>
      <c r="E34" s="488">
        <f t="shared" si="5"/>
        <v>0</v>
      </c>
      <c r="F34" s="489">
        <f t="shared" ref="F34:P37" si="9">$D34*F55/100</f>
        <v>0</v>
      </c>
      <c r="G34" s="489">
        <f t="shared" si="9"/>
        <v>0</v>
      </c>
      <c r="H34" s="489">
        <f t="shared" si="9"/>
        <v>0</v>
      </c>
      <c r="I34" s="489">
        <f t="shared" si="9"/>
        <v>0</v>
      </c>
      <c r="J34" s="489">
        <f t="shared" si="9"/>
        <v>0</v>
      </c>
      <c r="K34" s="489">
        <f t="shared" si="9"/>
        <v>0</v>
      </c>
      <c r="L34" s="489">
        <f t="shared" si="9"/>
        <v>0</v>
      </c>
      <c r="M34" s="489">
        <f t="shared" si="9"/>
        <v>0</v>
      </c>
      <c r="N34" s="490">
        <f t="shared" si="9"/>
        <v>0</v>
      </c>
      <c r="O34" s="488">
        <f t="shared" si="9"/>
        <v>0</v>
      </c>
      <c r="P34" s="490">
        <f t="shared" si="9"/>
        <v>0</v>
      </c>
      <c r="Q34" s="491"/>
      <c r="R34" s="468"/>
      <c r="S34" s="47"/>
    </row>
    <row r="35" spans="1:19">
      <c r="A35" s="63" t="s">
        <v>830</v>
      </c>
      <c r="B35" s="282" t="s">
        <v>831</v>
      </c>
      <c r="C35" s="486" t="s">
        <v>647</v>
      </c>
      <c r="D35" s="494">
        <v>0</v>
      </c>
      <c r="E35" s="488">
        <f t="shared" si="5"/>
        <v>0</v>
      </c>
      <c r="F35" s="489">
        <f t="shared" si="9"/>
        <v>0</v>
      </c>
      <c r="G35" s="489">
        <f t="shared" si="9"/>
        <v>0</v>
      </c>
      <c r="H35" s="489">
        <f t="shared" si="9"/>
        <v>0</v>
      </c>
      <c r="I35" s="489">
        <f t="shared" si="9"/>
        <v>0</v>
      </c>
      <c r="J35" s="489">
        <f t="shared" si="9"/>
        <v>0</v>
      </c>
      <c r="K35" s="489">
        <f t="shared" si="9"/>
        <v>0</v>
      </c>
      <c r="L35" s="489">
        <f t="shared" si="9"/>
        <v>0</v>
      </c>
      <c r="M35" s="489">
        <f t="shared" si="9"/>
        <v>0</v>
      </c>
      <c r="N35" s="490">
        <f t="shared" si="9"/>
        <v>0</v>
      </c>
      <c r="O35" s="488">
        <f t="shared" si="9"/>
        <v>0</v>
      </c>
      <c r="P35" s="490">
        <f t="shared" si="9"/>
        <v>0</v>
      </c>
      <c r="Q35" s="491"/>
      <c r="R35" s="468"/>
      <c r="S35" s="47"/>
    </row>
    <row r="36" spans="1:19">
      <c r="A36" s="63" t="s">
        <v>832</v>
      </c>
      <c r="B36" s="282" t="s">
        <v>833</v>
      </c>
      <c r="C36" s="486" t="s">
        <v>647</v>
      </c>
      <c r="D36" s="494">
        <v>0</v>
      </c>
      <c r="E36" s="488">
        <f t="shared" si="5"/>
        <v>0</v>
      </c>
      <c r="F36" s="489">
        <f t="shared" si="9"/>
        <v>0</v>
      </c>
      <c r="G36" s="489">
        <f t="shared" si="9"/>
        <v>0</v>
      </c>
      <c r="H36" s="489">
        <f t="shared" si="9"/>
        <v>0</v>
      </c>
      <c r="I36" s="489">
        <f t="shared" si="9"/>
        <v>0</v>
      </c>
      <c r="J36" s="489">
        <f t="shared" si="9"/>
        <v>0</v>
      </c>
      <c r="K36" s="489">
        <f t="shared" si="9"/>
        <v>0</v>
      </c>
      <c r="L36" s="489">
        <f t="shared" si="9"/>
        <v>0</v>
      </c>
      <c r="M36" s="489">
        <f t="shared" si="9"/>
        <v>0</v>
      </c>
      <c r="N36" s="490">
        <f t="shared" si="9"/>
        <v>0</v>
      </c>
      <c r="O36" s="488">
        <f t="shared" si="9"/>
        <v>0</v>
      </c>
      <c r="P36" s="490">
        <f t="shared" si="9"/>
        <v>0</v>
      </c>
      <c r="Q36" s="491"/>
      <c r="R36" s="468"/>
      <c r="S36" s="47"/>
    </row>
    <row r="37" spans="1:19">
      <c r="A37" s="63" t="s">
        <v>834</v>
      </c>
      <c r="B37" s="499" t="s">
        <v>835</v>
      </c>
      <c r="C37" s="486" t="s">
        <v>647</v>
      </c>
      <c r="D37" s="494">
        <v>4.79</v>
      </c>
      <c r="E37" s="488">
        <f t="shared" si="5"/>
        <v>4.7900000000000009</v>
      </c>
      <c r="F37" s="489">
        <f t="shared" si="9"/>
        <v>3.832E-2</v>
      </c>
      <c r="G37" s="489">
        <f t="shared" si="9"/>
        <v>0.91010000000000002</v>
      </c>
      <c r="H37" s="489">
        <f t="shared" si="9"/>
        <v>0.28740000000000004</v>
      </c>
      <c r="I37" s="489">
        <f t="shared" si="9"/>
        <v>0.57480000000000009</v>
      </c>
      <c r="J37" s="489">
        <f t="shared" si="9"/>
        <v>0.87178</v>
      </c>
      <c r="K37" s="489">
        <f t="shared" si="9"/>
        <v>1.4849000000000001</v>
      </c>
      <c r="L37" s="489">
        <f t="shared" si="9"/>
        <v>0.52689999999999992</v>
      </c>
      <c r="M37" s="489">
        <f t="shared" si="9"/>
        <v>4.7899999999999998E-2</v>
      </c>
      <c r="N37" s="490">
        <f t="shared" si="9"/>
        <v>4.7899999999999998E-2</v>
      </c>
      <c r="O37" s="488">
        <f t="shared" si="9"/>
        <v>0</v>
      </c>
      <c r="P37" s="490">
        <f t="shared" si="9"/>
        <v>0</v>
      </c>
      <c r="Q37" s="500"/>
      <c r="R37" s="468"/>
      <c r="S37" s="47"/>
    </row>
    <row r="38" spans="1:19" ht="26.25" thickBot="1">
      <c r="A38" s="216" t="s">
        <v>353</v>
      </c>
      <c r="B38" s="364" t="s">
        <v>836</v>
      </c>
      <c r="C38" s="501" t="s">
        <v>655</v>
      </c>
      <c r="D38" s="502" t="s">
        <v>655</v>
      </c>
      <c r="E38" s="503" t="s">
        <v>655</v>
      </c>
      <c r="F38" s="504" t="s">
        <v>655</v>
      </c>
      <c r="G38" s="504" t="s">
        <v>655</v>
      </c>
      <c r="H38" s="504" t="s">
        <v>655</v>
      </c>
      <c r="I38" s="504" t="s">
        <v>655</v>
      </c>
      <c r="J38" s="504" t="s">
        <v>655</v>
      </c>
      <c r="K38" s="504" t="s">
        <v>655</v>
      </c>
      <c r="L38" s="504" t="s">
        <v>655</v>
      </c>
      <c r="M38" s="504" t="s">
        <v>655</v>
      </c>
      <c r="N38" s="502" t="s">
        <v>655</v>
      </c>
      <c r="O38" s="505" t="s">
        <v>655</v>
      </c>
      <c r="P38" s="506" t="s">
        <v>655</v>
      </c>
      <c r="Q38" s="507"/>
      <c r="R38" s="468"/>
      <c r="S38" s="47"/>
    </row>
    <row r="39" spans="1:19" ht="25.5">
      <c r="A39" s="63" t="s">
        <v>302</v>
      </c>
      <c r="B39" s="508" t="s">
        <v>837</v>
      </c>
      <c r="C39" s="501" t="s">
        <v>838</v>
      </c>
      <c r="D39" s="79">
        <f>SUM(E39,O39,P39)</f>
        <v>100</v>
      </c>
      <c r="E39" s="509">
        <f>SUM(F39:N39)</f>
        <v>100</v>
      </c>
      <c r="F39" s="370">
        <v>0.8</v>
      </c>
      <c r="G39" s="510">
        <v>19</v>
      </c>
      <c r="H39" s="510">
        <v>6</v>
      </c>
      <c r="I39" s="510">
        <v>12</v>
      </c>
      <c r="J39" s="510">
        <v>18.2</v>
      </c>
      <c r="K39" s="510">
        <v>31</v>
      </c>
      <c r="L39" s="510">
        <v>11</v>
      </c>
      <c r="M39" s="510">
        <v>1</v>
      </c>
      <c r="N39" s="511">
        <v>1</v>
      </c>
      <c r="O39" s="512">
        <v>0</v>
      </c>
      <c r="P39" s="513">
        <v>0</v>
      </c>
      <c r="Q39" s="507"/>
      <c r="R39" s="468"/>
      <c r="S39" s="47"/>
    </row>
    <row r="40" spans="1:19" ht="25.5">
      <c r="A40" s="63" t="s">
        <v>356</v>
      </c>
      <c r="B40" s="508" t="s">
        <v>839</v>
      </c>
      <c r="C40" s="501" t="s">
        <v>838</v>
      </c>
      <c r="D40" s="502">
        <f t="shared" ref="D40:D58" si="10">SUM(E40,O40,P40)</f>
        <v>100</v>
      </c>
      <c r="E40" s="514">
        <f t="shared" ref="E40:E58" si="11">SUM(F40:N40)</f>
        <v>100</v>
      </c>
      <c r="F40" s="370">
        <v>0.8</v>
      </c>
      <c r="G40" s="510">
        <v>19</v>
      </c>
      <c r="H40" s="510">
        <v>6</v>
      </c>
      <c r="I40" s="510">
        <v>12</v>
      </c>
      <c r="J40" s="510">
        <v>18.2</v>
      </c>
      <c r="K40" s="510">
        <v>31</v>
      </c>
      <c r="L40" s="510">
        <v>11</v>
      </c>
      <c r="M40" s="510">
        <v>1</v>
      </c>
      <c r="N40" s="511">
        <v>1</v>
      </c>
      <c r="O40" s="515">
        <v>0</v>
      </c>
      <c r="P40" s="511">
        <v>0</v>
      </c>
      <c r="Q40" s="507"/>
      <c r="R40" s="468"/>
      <c r="S40" s="47"/>
    </row>
    <row r="41" spans="1:19" ht="25.5">
      <c r="A41" s="63" t="s">
        <v>358</v>
      </c>
      <c r="B41" s="508" t="s">
        <v>840</v>
      </c>
      <c r="C41" s="501" t="s">
        <v>838</v>
      </c>
      <c r="D41" s="502">
        <f t="shared" si="10"/>
        <v>100</v>
      </c>
      <c r="E41" s="514">
        <f t="shared" si="11"/>
        <v>100</v>
      </c>
      <c r="F41" s="370">
        <v>0.8</v>
      </c>
      <c r="G41" s="510">
        <v>19</v>
      </c>
      <c r="H41" s="510">
        <v>6</v>
      </c>
      <c r="I41" s="510">
        <v>12</v>
      </c>
      <c r="J41" s="510">
        <v>18.2</v>
      </c>
      <c r="K41" s="510">
        <v>31</v>
      </c>
      <c r="L41" s="510">
        <v>11</v>
      </c>
      <c r="M41" s="510">
        <v>1</v>
      </c>
      <c r="N41" s="511">
        <v>1</v>
      </c>
      <c r="O41" s="515">
        <v>0</v>
      </c>
      <c r="P41" s="511">
        <v>0</v>
      </c>
      <c r="Q41" s="507"/>
      <c r="R41" s="468"/>
      <c r="S41" s="47"/>
    </row>
    <row r="42" spans="1:19" ht="25.5">
      <c r="A42" s="150" t="s">
        <v>360</v>
      </c>
      <c r="B42" s="508" t="s">
        <v>841</v>
      </c>
      <c r="C42" s="501" t="s">
        <v>838</v>
      </c>
      <c r="D42" s="502">
        <f t="shared" si="10"/>
        <v>100</v>
      </c>
      <c r="E42" s="514">
        <f t="shared" si="11"/>
        <v>100</v>
      </c>
      <c r="F42" s="370">
        <v>0.8</v>
      </c>
      <c r="G42" s="510">
        <v>19</v>
      </c>
      <c r="H42" s="510">
        <v>6</v>
      </c>
      <c r="I42" s="510">
        <v>12</v>
      </c>
      <c r="J42" s="510">
        <v>18.2</v>
      </c>
      <c r="K42" s="510">
        <v>31</v>
      </c>
      <c r="L42" s="510">
        <v>11</v>
      </c>
      <c r="M42" s="510">
        <v>1</v>
      </c>
      <c r="N42" s="511">
        <v>1</v>
      </c>
      <c r="O42" s="515">
        <v>0</v>
      </c>
      <c r="P42" s="511">
        <v>0</v>
      </c>
      <c r="Q42" s="507"/>
      <c r="R42" s="468"/>
      <c r="S42" s="47"/>
    </row>
    <row r="43" spans="1:19">
      <c r="A43" s="63" t="s">
        <v>362</v>
      </c>
      <c r="B43" s="508" t="s">
        <v>842</v>
      </c>
      <c r="C43" s="501" t="s">
        <v>838</v>
      </c>
      <c r="D43" s="502">
        <f t="shared" si="10"/>
        <v>0</v>
      </c>
      <c r="E43" s="514">
        <f t="shared" si="11"/>
        <v>0</v>
      </c>
      <c r="F43" s="370">
        <v>0</v>
      </c>
      <c r="G43" s="510">
        <v>0</v>
      </c>
      <c r="H43" s="510">
        <v>0</v>
      </c>
      <c r="I43" s="510">
        <v>0</v>
      </c>
      <c r="J43" s="510">
        <v>0</v>
      </c>
      <c r="K43" s="510">
        <v>0</v>
      </c>
      <c r="L43" s="510">
        <v>0</v>
      </c>
      <c r="M43" s="510">
        <v>0</v>
      </c>
      <c r="N43" s="511">
        <v>0</v>
      </c>
      <c r="O43" s="515">
        <v>0</v>
      </c>
      <c r="P43" s="511">
        <v>0</v>
      </c>
      <c r="Q43" s="507"/>
      <c r="R43" s="468"/>
      <c r="S43" s="47"/>
    </row>
    <row r="44" spans="1:19" ht="25.5">
      <c r="A44" s="63" t="s">
        <v>843</v>
      </c>
      <c r="B44" s="508" t="s">
        <v>844</v>
      </c>
      <c r="C44" s="501" t="s">
        <v>838</v>
      </c>
      <c r="D44" s="502">
        <f t="shared" si="10"/>
        <v>100</v>
      </c>
      <c r="E44" s="514">
        <f t="shared" si="11"/>
        <v>100</v>
      </c>
      <c r="F44" s="370">
        <v>0.8</v>
      </c>
      <c r="G44" s="510">
        <v>19</v>
      </c>
      <c r="H44" s="510">
        <v>6</v>
      </c>
      <c r="I44" s="510">
        <v>12</v>
      </c>
      <c r="J44" s="510">
        <v>18.2</v>
      </c>
      <c r="K44" s="510">
        <v>31</v>
      </c>
      <c r="L44" s="510">
        <v>11</v>
      </c>
      <c r="M44" s="510">
        <v>1</v>
      </c>
      <c r="N44" s="511">
        <v>1</v>
      </c>
      <c r="O44" s="515">
        <v>0</v>
      </c>
      <c r="P44" s="511">
        <v>0</v>
      </c>
      <c r="Q44" s="507"/>
      <c r="R44" s="468"/>
      <c r="S44" s="47"/>
    </row>
    <row r="45" spans="1:19" ht="25.5">
      <c r="A45" s="63" t="s">
        <v>845</v>
      </c>
      <c r="B45" s="508" t="s">
        <v>846</v>
      </c>
      <c r="C45" s="501" t="s">
        <v>838</v>
      </c>
      <c r="D45" s="502">
        <f t="shared" si="10"/>
        <v>100</v>
      </c>
      <c r="E45" s="514">
        <f t="shared" si="11"/>
        <v>100</v>
      </c>
      <c r="F45" s="370">
        <v>0.8</v>
      </c>
      <c r="G45" s="510">
        <v>19</v>
      </c>
      <c r="H45" s="510">
        <v>6</v>
      </c>
      <c r="I45" s="510">
        <v>12</v>
      </c>
      <c r="J45" s="510">
        <v>18.2</v>
      </c>
      <c r="K45" s="510">
        <v>31</v>
      </c>
      <c r="L45" s="510">
        <v>11</v>
      </c>
      <c r="M45" s="510">
        <v>1</v>
      </c>
      <c r="N45" s="511">
        <v>1</v>
      </c>
      <c r="O45" s="515">
        <v>0</v>
      </c>
      <c r="P45" s="511">
        <v>0</v>
      </c>
      <c r="Q45" s="507"/>
      <c r="R45" s="468"/>
      <c r="S45" s="47"/>
    </row>
    <row r="46" spans="1:19">
      <c r="A46" s="150" t="s">
        <v>847</v>
      </c>
      <c r="B46" s="508" t="s">
        <v>848</v>
      </c>
      <c r="C46" s="501" t="s">
        <v>838</v>
      </c>
      <c r="D46" s="502">
        <f t="shared" si="10"/>
        <v>0</v>
      </c>
      <c r="E46" s="514">
        <f t="shared" si="11"/>
        <v>0</v>
      </c>
      <c r="F46" s="370">
        <v>0</v>
      </c>
      <c r="G46" s="510">
        <v>0</v>
      </c>
      <c r="H46" s="510">
        <v>0</v>
      </c>
      <c r="I46" s="510">
        <v>0</v>
      </c>
      <c r="J46" s="510">
        <v>0</v>
      </c>
      <c r="K46" s="510">
        <v>0</v>
      </c>
      <c r="L46" s="510">
        <v>0</v>
      </c>
      <c r="M46" s="510">
        <v>0</v>
      </c>
      <c r="N46" s="511">
        <v>0</v>
      </c>
      <c r="O46" s="515">
        <v>0</v>
      </c>
      <c r="P46" s="511">
        <v>0</v>
      </c>
      <c r="Q46" s="507"/>
      <c r="R46" s="468"/>
      <c r="S46" s="47"/>
    </row>
    <row r="47" spans="1:19" ht="25.5">
      <c r="A47" s="150" t="s">
        <v>849</v>
      </c>
      <c r="B47" s="508" t="s">
        <v>850</v>
      </c>
      <c r="C47" s="501" t="s">
        <v>838</v>
      </c>
      <c r="D47" s="502">
        <f t="shared" si="10"/>
        <v>100</v>
      </c>
      <c r="E47" s="514">
        <f t="shared" si="11"/>
        <v>100</v>
      </c>
      <c r="F47" s="370">
        <v>0.8</v>
      </c>
      <c r="G47" s="510">
        <v>19</v>
      </c>
      <c r="H47" s="510">
        <v>6</v>
      </c>
      <c r="I47" s="510">
        <v>12</v>
      </c>
      <c r="J47" s="510">
        <v>18.2</v>
      </c>
      <c r="K47" s="510">
        <v>31</v>
      </c>
      <c r="L47" s="510">
        <v>11</v>
      </c>
      <c r="M47" s="510">
        <v>1</v>
      </c>
      <c r="N47" s="511">
        <v>1</v>
      </c>
      <c r="O47" s="515">
        <v>0</v>
      </c>
      <c r="P47" s="511">
        <v>0</v>
      </c>
      <c r="Q47" s="507"/>
      <c r="R47" s="468"/>
      <c r="S47" s="47"/>
    </row>
    <row r="48" spans="1:19">
      <c r="A48" s="63" t="s">
        <v>851</v>
      </c>
      <c r="B48" s="508" t="s">
        <v>852</v>
      </c>
      <c r="C48" s="501" t="s">
        <v>838</v>
      </c>
      <c r="D48" s="502">
        <f t="shared" si="10"/>
        <v>0</v>
      </c>
      <c r="E48" s="514">
        <f t="shared" si="11"/>
        <v>0</v>
      </c>
      <c r="F48" s="370">
        <v>0</v>
      </c>
      <c r="G48" s="510">
        <v>0</v>
      </c>
      <c r="H48" s="510">
        <v>0</v>
      </c>
      <c r="I48" s="510">
        <v>0</v>
      </c>
      <c r="J48" s="510">
        <v>0</v>
      </c>
      <c r="K48" s="510">
        <v>0</v>
      </c>
      <c r="L48" s="510">
        <v>0</v>
      </c>
      <c r="M48" s="510">
        <v>0</v>
      </c>
      <c r="N48" s="511">
        <v>0</v>
      </c>
      <c r="O48" s="515">
        <v>0</v>
      </c>
      <c r="P48" s="511">
        <v>0</v>
      </c>
      <c r="Q48" s="507"/>
      <c r="R48" s="468"/>
      <c r="S48" s="47"/>
    </row>
    <row r="49" spans="1:19" ht="25.5">
      <c r="A49" s="63" t="s">
        <v>853</v>
      </c>
      <c r="B49" s="508" t="s">
        <v>854</v>
      </c>
      <c r="C49" s="501" t="s">
        <v>838</v>
      </c>
      <c r="D49" s="502">
        <f t="shared" si="10"/>
        <v>100</v>
      </c>
      <c r="E49" s="514">
        <f t="shared" si="11"/>
        <v>100</v>
      </c>
      <c r="F49" s="370">
        <v>0.8</v>
      </c>
      <c r="G49" s="510">
        <v>19</v>
      </c>
      <c r="H49" s="510">
        <v>6</v>
      </c>
      <c r="I49" s="510">
        <v>12</v>
      </c>
      <c r="J49" s="510">
        <v>18.2</v>
      </c>
      <c r="K49" s="510">
        <v>31</v>
      </c>
      <c r="L49" s="510">
        <v>11</v>
      </c>
      <c r="M49" s="510">
        <v>1</v>
      </c>
      <c r="N49" s="511">
        <v>1</v>
      </c>
      <c r="O49" s="515">
        <v>0</v>
      </c>
      <c r="P49" s="511">
        <v>0</v>
      </c>
      <c r="Q49" s="507"/>
      <c r="R49" s="468"/>
      <c r="S49" s="47"/>
    </row>
    <row r="50" spans="1:19" ht="25.5">
      <c r="A50" s="63" t="s">
        <v>855</v>
      </c>
      <c r="B50" s="508" t="s">
        <v>856</v>
      </c>
      <c r="C50" s="501" t="s">
        <v>838</v>
      </c>
      <c r="D50" s="502">
        <f t="shared" si="10"/>
        <v>100</v>
      </c>
      <c r="E50" s="514">
        <f t="shared" si="11"/>
        <v>100</v>
      </c>
      <c r="F50" s="370">
        <v>0.8</v>
      </c>
      <c r="G50" s="510">
        <v>19</v>
      </c>
      <c r="H50" s="510">
        <v>6</v>
      </c>
      <c r="I50" s="510">
        <v>12</v>
      </c>
      <c r="J50" s="510">
        <v>18.2</v>
      </c>
      <c r="K50" s="510">
        <v>31</v>
      </c>
      <c r="L50" s="510">
        <v>11</v>
      </c>
      <c r="M50" s="510">
        <v>1</v>
      </c>
      <c r="N50" s="511">
        <v>1</v>
      </c>
      <c r="O50" s="515">
        <v>0</v>
      </c>
      <c r="P50" s="511">
        <v>0</v>
      </c>
      <c r="Q50" s="507"/>
      <c r="R50" s="468"/>
      <c r="S50" s="47"/>
    </row>
    <row r="51" spans="1:19" ht="25.5">
      <c r="A51" s="150" t="s">
        <v>857</v>
      </c>
      <c r="B51" s="508" t="s">
        <v>858</v>
      </c>
      <c r="C51" s="501" t="s">
        <v>838</v>
      </c>
      <c r="D51" s="502">
        <f t="shared" si="10"/>
        <v>100</v>
      </c>
      <c r="E51" s="514">
        <f t="shared" si="11"/>
        <v>100</v>
      </c>
      <c r="F51" s="370">
        <v>0.8</v>
      </c>
      <c r="G51" s="510">
        <v>19</v>
      </c>
      <c r="H51" s="510">
        <v>6</v>
      </c>
      <c r="I51" s="510">
        <v>12</v>
      </c>
      <c r="J51" s="510">
        <v>18.2</v>
      </c>
      <c r="K51" s="510">
        <v>31</v>
      </c>
      <c r="L51" s="510">
        <v>11</v>
      </c>
      <c r="M51" s="510">
        <v>1</v>
      </c>
      <c r="N51" s="511">
        <v>1</v>
      </c>
      <c r="O51" s="515">
        <v>0</v>
      </c>
      <c r="P51" s="511">
        <v>0</v>
      </c>
      <c r="Q51" s="516"/>
      <c r="R51" s="468"/>
      <c r="S51" s="47"/>
    </row>
    <row r="52" spans="1:19">
      <c r="A52" s="150" t="s">
        <v>859</v>
      </c>
      <c r="B52" s="517" t="s">
        <v>860</v>
      </c>
      <c r="C52" s="501" t="s">
        <v>838</v>
      </c>
      <c r="D52" s="502">
        <f t="shared" si="10"/>
        <v>0</v>
      </c>
      <c r="E52" s="514">
        <f t="shared" si="11"/>
        <v>0</v>
      </c>
      <c r="F52" s="370">
        <v>0</v>
      </c>
      <c r="G52" s="510">
        <v>0</v>
      </c>
      <c r="H52" s="510">
        <v>0</v>
      </c>
      <c r="I52" s="510">
        <v>0</v>
      </c>
      <c r="J52" s="510">
        <v>0</v>
      </c>
      <c r="K52" s="510">
        <v>0</v>
      </c>
      <c r="L52" s="510">
        <v>0</v>
      </c>
      <c r="M52" s="510">
        <v>0</v>
      </c>
      <c r="N52" s="511">
        <v>0</v>
      </c>
      <c r="O52" s="515">
        <v>0</v>
      </c>
      <c r="P52" s="511">
        <v>0</v>
      </c>
      <c r="Q52" s="516"/>
      <c r="R52" s="468"/>
      <c r="S52" s="47"/>
    </row>
    <row r="53" spans="1:19">
      <c r="A53" s="63" t="s">
        <v>861</v>
      </c>
      <c r="B53" s="517" t="s">
        <v>862</v>
      </c>
      <c r="C53" s="501" t="s">
        <v>838</v>
      </c>
      <c r="D53" s="502">
        <f t="shared" si="10"/>
        <v>0</v>
      </c>
      <c r="E53" s="514">
        <f t="shared" si="11"/>
        <v>0</v>
      </c>
      <c r="F53" s="370">
        <v>0</v>
      </c>
      <c r="G53" s="510">
        <v>0</v>
      </c>
      <c r="H53" s="510">
        <v>0</v>
      </c>
      <c r="I53" s="510">
        <v>0</v>
      </c>
      <c r="J53" s="510">
        <v>0</v>
      </c>
      <c r="K53" s="510">
        <v>0</v>
      </c>
      <c r="L53" s="510">
        <v>0</v>
      </c>
      <c r="M53" s="510">
        <v>0</v>
      </c>
      <c r="N53" s="511">
        <v>0</v>
      </c>
      <c r="O53" s="515">
        <v>0</v>
      </c>
      <c r="P53" s="511">
        <v>0</v>
      </c>
      <c r="Q53" s="491"/>
      <c r="R53" s="468"/>
      <c r="S53" s="47"/>
    </row>
    <row r="54" spans="1:19" ht="25.5">
      <c r="A54" s="63" t="s">
        <v>863</v>
      </c>
      <c r="B54" s="517" t="s">
        <v>864</v>
      </c>
      <c r="C54" s="501" t="s">
        <v>838</v>
      </c>
      <c r="D54" s="502">
        <f t="shared" si="10"/>
        <v>100</v>
      </c>
      <c r="E54" s="514">
        <f t="shared" si="11"/>
        <v>100</v>
      </c>
      <c r="F54" s="370">
        <v>0.8</v>
      </c>
      <c r="G54" s="510">
        <v>19</v>
      </c>
      <c r="H54" s="510">
        <v>6</v>
      </c>
      <c r="I54" s="510">
        <v>12</v>
      </c>
      <c r="J54" s="510">
        <v>18.2</v>
      </c>
      <c r="K54" s="510">
        <v>31</v>
      </c>
      <c r="L54" s="510">
        <v>11</v>
      </c>
      <c r="M54" s="510">
        <v>1</v>
      </c>
      <c r="N54" s="511">
        <v>1</v>
      </c>
      <c r="O54" s="515">
        <v>0</v>
      </c>
      <c r="P54" s="511">
        <v>0</v>
      </c>
      <c r="Q54" s="491"/>
      <c r="R54" s="468"/>
      <c r="S54" s="47"/>
    </row>
    <row r="55" spans="1:19">
      <c r="A55" s="63" t="s">
        <v>865</v>
      </c>
      <c r="B55" s="517" t="s">
        <v>866</v>
      </c>
      <c r="C55" s="501" t="s">
        <v>838</v>
      </c>
      <c r="D55" s="502">
        <f t="shared" si="10"/>
        <v>0</v>
      </c>
      <c r="E55" s="514">
        <f t="shared" si="11"/>
        <v>0</v>
      </c>
      <c r="F55" s="518">
        <v>0</v>
      </c>
      <c r="G55" s="519">
        <v>0</v>
      </c>
      <c r="H55" s="519">
        <v>0</v>
      </c>
      <c r="I55" s="519">
        <v>0</v>
      </c>
      <c r="J55" s="519">
        <v>0</v>
      </c>
      <c r="K55" s="519">
        <v>0</v>
      </c>
      <c r="L55" s="519">
        <v>0</v>
      </c>
      <c r="M55" s="519">
        <v>0</v>
      </c>
      <c r="N55" s="520">
        <v>0</v>
      </c>
      <c r="O55" s="521">
        <v>0</v>
      </c>
      <c r="P55" s="520">
        <v>0</v>
      </c>
      <c r="Q55" s="491"/>
      <c r="R55" s="468"/>
      <c r="S55" s="47"/>
    </row>
    <row r="56" spans="1:19">
      <c r="A56" s="63" t="s">
        <v>867</v>
      </c>
      <c r="B56" s="517" t="s">
        <v>868</v>
      </c>
      <c r="C56" s="501" t="s">
        <v>838</v>
      </c>
      <c r="D56" s="502">
        <f t="shared" si="10"/>
        <v>0</v>
      </c>
      <c r="E56" s="514">
        <f t="shared" si="11"/>
        <v>0</v>
      </c>
      <c r="F56" s="370">
        <v>0</v>
      </c>
      <c r="G56" s="510">
        <v>0</v>
      </c>
      <c r="H56" s="510">
        <v>0</v>
      </c>
      <c r="I56" s="510">
        <v>0</v>
      </c>
      <c r="J56" s="510">
        <v>0</v>
      </c>
      <c r="K56" s="510">
        <v>0</v>
      </c>
      <c r="L56" s="510">
        <v>0</v>
      </c>
      <c r="M56" s="510">
        <v>0</v>
      </c>
      <c r="N56" s="511">
        <v>0</v>
      </c>
      <c r="O56" s="515">
        <v>0</v>
      </c>
      <c r="P56" s="511">
        <v>0</v>
      </c>
      <c r="Q56" s="491"/>
      <c r="R56" s="468"/>
      <c r="S56" s="47"/>
    </row>
    <row r="57" spans="1:19">
      <c r="A57" s="63" t="s">
        <v>869</v>
      </c>
      <c r="B57" s="517" t="s">
        <v>870</v>
      </c>
      <c r="C57" s="501" t="s">
        <v>838</v>
      </c>
      <c r="D57" s="502">
        <f t="shared" si="10"/>
        <v>0</v>
      </c>
      <c r="E57" s="514">
        <f t="shared" si="11"/>
        <v>0</v>
      </c>
      <c r="F57" s="370">
        <v>0</v>
      </c>
      <c r="G57" s="510">
        <v>0</v>
      </c>
      <c r="H57" s="510">
        <v>0</v>
      </c>
      <c r="I57" s="510">
        <v>0</v>
      </c>
      <c r="J57" s="510">
        <v>0</v>
      </c>
      <c r="K57" s="510">
        <v>0</v>
      </c>
      <c r="L57" s="510">
        <v>0</v>
      </c>
      <c r="M57" s="510">
        <v>0</v>
      </c>
      <c r="N57" s="511">
        <v>0</v>
      </c>
      <c r="O57" s="515">
        <v>0</v>
      </c>
      <c r="P57" s="511">
        <v>0</v>
      </c>
      <c r="Q57" s="491"/>
      <c r="R57" s="468"/>
      <c r="S57" s="47"/>
    </row>
    <row r="58" spans="1:19" ht="26.25" thickBot="1">
      <c r="A58" s="107" t="s">
        <v>871</v>
      </c>
      <c r="B58" s="522" t="s">
        <v>872</v>
      </c>
      <c r="C58" s="460" t="s">
        <v>838</v>
      </c>
      <c r="D58" s="506">
        <f t="shared" si="10"/>
        <v>100</v>
      </c>
      <c r="E58" s="523">
        <f t="shared" si="11"/>
        <v>100</v>
      </c>
      <c r="F58" s="524">
        <v>0.8</v>
      </c>
      <c r="G58" s="525">
        <v>19</v>
      </c>
      <c r="H58" s="525">
        <v>6</v>
      </c>
      <c r="I58" s="525">
        <v>12</v>
      </c>
      <c r="J58" s="525">
        <v>18.2</v>
      </c>
      <c r="K58" s="525">
        <v>31</v>
      </c>
      <c r="L58" s="525">
        <v>11</v>
      </c>
      <c r="M58" s="525">
        <v>1</v>
      </c>
      <c r="N58" s="526">
        <v>1</v>
      </c>
      <c r="O58" s="527">
        <v>0</v>
      </c>
      <c r="P58" s="526">
        <v>0</v>
      </c>
      <c r="Q58" s="528"/>
      <c r="R58" s="468"/>
      <c r="S58" s="47"/>
    </row>
    <row r="59" spans="1:19">
      <c r="A59" s="529"/>
      <c r="B59" s="530"/>
      <c r="C59" s="531"/>
      <c r="D59" s="532"/>
      <c r="E59" s="532"/>
      <c r="F59" s="532"/>
      <c r="G59" s="533"/>
      <c r="H59" s="533"/>
      <c r="I59" s="533"/>
      <c r="J59" s="533"/>
      <c r="K59" s="533"/>
      <c r="L59" s="533"/>
      <c r="M59" s="533"/>
      <c r="N59" s="533"/>
      <c r="O59" s="533"/>
      <c r="P59" s="533"/>
      <c r="Q59" s="534"/>
      <c r="R59" s="468"/>
      <c r="S59" s="47"/>
    </row>
    <row r="60" spans="1:19">
      <c r="A60" s="535"/>
      <c r="C60" s="536"/>
      <c r="D60" s="537"/>
      <c r="E60" s="537"/>
      <c r="F60" s="537"/>
      <c r="G60" s="538"/>
      <c r="H60" s="538"/>
      <c r="I60" s="538"/>
      <c r="J60" s="538"/>
      <c r="K60" s="538"/>
      <c r="L60" s="538"/>
      <c r="M60" s="538"/>
      <c r="N60" s="538"/>
      <c r="O60" s="538"/>
      <c r="P60" s="538"/>
      <c r="Q60" s="539"/>
      <c r="R60" s="468"/>
      <c r="S60" s="47"/>
    </row>
    <row r="61" spans="1:19">
      <c r="A61" s="535"/>
      <c r="B61" s="537"/>
      <c r="C61" s="536"/>
      <c r="D61" s="537"/>
      <c r="E61" s="537"/>
      <c r="F61" s="537"/>
      <c r="G61" s="538"/>
      <c r="H61" s="538"/>
      <c r="I61" s="538"/>
      <c r="J61" s="538"/>
      <c r="K61" s="538"/>
      <c r="L61" s="538"/>
      <c r="M61" s="538"/>
      <c r="N61" s="538"/>
      <c r="O61" s="538"/>
      <c r="P61" s="538"/>
      <c r="Q61" s="539"/>
      <c r="R61" s="468"/>
      <c r="S61" s="47"/>
    </row>
    <row r="62" spans="1:19">
      <c r="A62" s="540"/>
      <c r="B62" s="541" t="s">
        <v>873</v>
      </c>
      <c r="C62" s="542"/>
      <c r="D62" s="542"/>
      <c r="E62" s="542"/>
      <c r="F62" s="542"/>
      <c r="G62" s="468"/>
      <c r="H62" s="468"/>
      <c r="I62" s="468"/>
      <c r="J62" s="468"/>
      <c r="K62" s="468"/>
      <c r="L62" s="468"/>
      <c r="M62" s="468"/>
      <c r="N62" s="468"/>
      <c r="O62" s="468"/>
      <c r="P62" s="468"/>
      <c r="Q62" s="467"/>
      <c r="R62" s="468"/>
      <c r="S62" s="47"/>
    </row>
    <row r="63" spans="1:19">
      <c r="A63" s="540"/>
      <c r="B63" s="542"/>
      <c r="C63" s="542"/>
      <c r="D63" s="542"/>
      <c r="E63" s="542"/>
      <c r="F63" s="542"/>
      <c r="G63" s="468"/>
      <c r="H63" s="468"/>
      <c r="I63" s="468"/>
      <c r="J63" s="468"/>
      <c r="K63" s="468"/>
      <c r="L63" s="468"/>
      <c r="M63" s="468"/>
      <c r="N63" s="468"/>
      <c r="O63" s="468"/>
      <c r="P63" s="468"/>
      <c r="Q63" s="467"/>
      <c r="R63" s="468"/>
      <c r="S63" s="47"/>
    </row>
    <row r="64" spans="1:19">
      <c r="A64" s="543"/>
      <c r="B64" s="544"/>
      <c r="C64" s="544"/>
      <c r="D64" s="544"/>
      <c r="E64" s="544"/>
      <c r="F64" s="544"/>
      <c r="G64" s="545"/>
      <c r="H64" s="545"/>
      <c r="I64" s="545"/>
      <c r="J64" s="545"/>
      <c r="K64" s="545"/>
      <c r="L64" s="545"/>
      <c r="M64" s="545"/>
      <c r="N64" s="545"/>
      <c r="O64" s="545"/>
      <c r="P64" s="545"/>
      <c r="Q64" s="3"/>
      <c r="R64" s="545"/>
    </row>
  </sheetData>
  <sheetProtection password="F757" sheet="1" objects="1" scenarios="1"/>
  <mergeCells count="17">
    <mergeCell ref="F9:N9"/>
    <mergeCell ref="O9:O12"/>
    <mergeCell ref="P9:P12"/>
    <mergeCell ref="Q9:Q12"/>
    <mergeCell ref="F10:F12"/>
    <mergeCell ref="G10:I11"/>
    <mergeCell ref="J10:N11"/>
    <mergeCell ref="A9:A12"/>
    <mergeCell ref="B9:B12"/>
    <mergeCell ref="C9:C12"/>
    <mergeCell ref="D9:D12"/>
    <mergeCell ref="E9:E12"/>
    <mergeCell ref="A1:Q1"/>
    <mergeCell ref="A2:Q2"/>
    <mergeCell ref="A3:Q3"/>
    <mergeCell ref="A5:Q5"/>
    <mergeCell ref="J8:Q8"/>
  </mergeCells>
  <pageMargins left="0.7" right="0.7" top="0.75" bottom="0.75" header="0.3" footer="0.3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R49"/>
  <sheetViews>
    <sheetView topLeftCell="A13" zoomScale="70" zoomScaleNormal="70" workbookViewId="0">
      <selection activeCell="D41" sqref="D41"/>
    </sheetView>
  </sheetViews>
  <sheetFormatPr defaultRowHeight="15"/>
  <cols>
    <col min="1" max="1" width="7.28515625" customWidth="1"/>
    <col min="2" max="2" width="49" customWidth="1"/>
    <col min="3" max="3" width="10" customWidth="1"/>
    <col min="4" max="4" width="12" customWidth="1"/>
    <col min="5" max="5" width="13" customWidth="1"/>
    <col min="6" max="6" width="12.5703125" customWidth="1"/>
    <col min="7" max="7" width="10" customWidth="1"/>
    <col min="8" max="8" width="9.42578125" customWidth="1"/>
    <col min="9" max="9" width="10.42578125" customWidth="1"/>
    <col min="12" max="12" width="13" customWidth="1"/>
    <col min="13" max="13" width="13.85546875" customWidth="1"/>
    <col min="14" max="14" width="13.140625" customWidth="1"/>
    <col min="15" max="15" width="12.28515625" customWidth="1"/>
    <col min="16" max="16" width="13.85546875" customWidth="1"/>
    <col min="17" max="17" width="18.140625" customWidth="1"/>
    <col min="18" max="18" width="21.28515625" customWidth="1"/>
  </cols>
  <sheetData>
    <row r="1" spans="1:18">
      <c r="A1" s="983" t="s">
        <v>0</v>
      </c>
      <c r="B1" s="984"/>
      <c r="C1" s="984"/>
      <c r="D1" s="984"/>
      <c r="E1" s="984"/>
      <c r="F1" s="984"/>
      <c r="G1" s="984"/>
      <c r="H1" s="984"/>
      <c r="I1" s="984"/>
      <c r="J1" s="984"/>
      <c r="K1" s="984"/>
      <c r="L1" s="984"/>
      <c r="M1" s="984"/>
      <c r="N1" s="984"/>
      <c r="O1" s="984"/>
      <c r="P1" s="984"/>
      <c r="Q1" s="985"/>
    </row>
    <row r="2" spans="1:18">
      <c r="A2" s="983" t="s">
        <v>1</v>
      </c>
      <c r="B2" s="984"/>
      <c r="C2" s="984"/>
      <c r="D2" s="984"/>
      <c r="E2" s="984"/>
      <c r="F2" s="984"/>
      <c r="G2" s="984"/>
      <c r="H2" s="984"/>
      <c r="I2" s="984"/>
      <c r="J2" s="984"/>
      <c r="K2" s="984"/>
      <c r="L2" s="984"/>
      <c r="M2" s="984"/>
      <c r="N2" s="984"/>
      <c r="O2" s="984"/>
      <c r="P2" s="984"/>
      <c r="Q2" s="985"/>
    </row>
    <row r="3" spans="1:18">
      <c r="A3" s="986"/>
      <c r="B3" s="987"/>
      <c r="C3" s="987"/>
      <c r="D3" s="987"/>
      <c r="E3" s="987"/>
      <c r="F3" s="987"/>
      <c r="G3" s="987"/>
      <c r="H3" s="987"/>
      <c r="I3" s="987"/>
      <c r="J3" s="987"/>
      <c r="K3" s="987"/>
      <c r="L3" s="987"/>
      <c r="M3" s="987"/>
      <c r="N3" s="987"/>
      <c r="O3" s="987"/>
      <c r="P3" s="987"/>
      <c r="Q3" s="988"/>
    </row>
    <row r="4" spans="1:18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</row>
    <row r="5" spans="1:18">
      <c r="A5" s="989" t="s">
        <v>874</v>
      </c>
      <c r="B5" s="990"/>
      <c r="C5" s="990"/>
      <c r="D5" s="990"/>
      <c r="E5" s="990"/>
      <c r="F5" s="990"/>
      <c r="G5" s="990"/>
      <c r="H5" s="990"/>
      <c r="I5" s="990"/>
      <c r="J5" s="990"/>
      <c r="K5" s="990"/>
      <c r="L5" s="990"/>
      <c r="M5" s="990"/>
      <c r="N5" s="990"/>
      <c r="O5" s="990"/>
      <c r="P5" s="990"/>
      <c r="Q5" s="991"/>
    </row>
    <row r="6" spans="1:18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</row>
    <row r="8" spans="1:18" ht="15.75" thickBot="1">
      <c r="A8" s="465"/>
      <c r="B8" s="466"/>
      <c r="C8" s="466"/>
      <c r="D8" s="466"/>
      <c r="E8" s="466"/>
      <c r="F8" s="466"/>
      <c r="G8" s="466"/>
      <c r="H8" s="466"/>
      <c r="I8" s="1096" t="s">
        <v>875</v>
      </c>
      <c r="J8" s="1096"/>
      <c r="K8" s="1096"/>
      <c r="L8" s="1096"/>
      <c r="M8" s="1096"/>
      <c r="N8" s="1096"/>
      <c r="O8" s="1096"/>
      <c r="P8" s="1096"/>
      <c r="Q8" s="467"/>
    </row>
    <row r="9" spans="1:18" ht="18" customHeight="1">
      <c r="A9" s="1060" t="s">
        <v>4</v>
      </c>
      <c r="B9" s="1063" t="s">
        <v>5</v>
      </c>
      <c r="C9" s="1065" t="s">
        <v>161</v>
      </c>
      <c r="D9" s="1097" t="s">
        <v>785</v>
      </c>
      <c r="E9" s="1100" t="s">
        <v>786</v>
      </c>
      <c r="F9" s="1103" t="s">
        <v>876</v>
      </c>
      <c r="G9" s="1103"/>
      <c r="H9" s="1103"/>
      <c r="I9" s="1103"/>
      <c r="J9" s="1103"/>
      <c r="K9" s="1103"/>
      <c r="L9" s="1103"/>
      <c r="M9" s="1103"/>
      <c r="N9" s="1104"/>
      <c r="O9" s="1100" t="s">
        <v>788</v>
      </c>
      <c r="P9" s="1105" t="s">
        <v>789</v>
      </c>
      <c r="Q9" s="1093" t="s">
        <v>494</v>
      </c>
      <c r="R9" s="7"/>
    </row>
    <row r="10" spans="1:18" ht="15" customHeight="1">
      <c r="A10" s="1061"/>
      <c r="B10" s="1041"/>
      <c r="C10" s="1066"/>
      <c r="D10" s="1098"/>
      <c r="E10" s="1101"/>
      <c r="F10" s="1108" t="s">
        <v>877</v>
      </c>
      <c r="G10" s="1086" t="s">
        <v>878</v>
      </c>
      <c r="H10" s="1086"/>
      <c r="I10" s="1086"/>
      <c r="J10" s="1087" t="s">
        <v>879</v>
      </c>
      <c r="K10" s="1088"/>
      <c r="L10" s="1088"/>
      <c r="M10" s="1088"/>
      <c r="N10" s="1089"/>
      <c r="O10" s="1101"/>
      <c r="P10" s="1106"/>
      <c r="Q10" s="1094"/>
      <c r="R10" s="7"/>
    </row>
    <row r="11" spans="1:18">
      <c r="A11" s="1061"/>
      <c r="B11" s="1041"/>
      <c r="C11" s="1066"/>
      <c r="D11" s="1098"/>
      <c r="E11" s="1101"/>
      <c r="F11" s="1109"/>
      <c r="G11" s="1086"/>
      <c r="H11" s="1086"/>
      <c r="I11" s="1086"/>
      <c r="J11" s="1090"/>
      <c r="K11" s="1091"/>
      <c r="L11" s="1091"/>
      <c r="M11" s="1091"/>
      <c r="N11" s="1092"/>
      <c r="O11" s="1101"/>
      <c r="P11" s="1106"/>
      <c r="Q11" s="1094"/>
      <c r="R11" s="7"/>
    </row>
    <row r="12" spans="1:18" ht="85.5" customHeight="1" thickBot="1">
      <c r="A12" s="1062"/>
      <c r="B12" s="1064"/>
      <c r="C12" s="1067"/>
      <c r="D12" s="1099"/>
      <c r="E12" s="1102"/>
      <c r="F12" s="1110"/>
      <c r="G12" s="546" t="s">
        <v>880</v>
      </c>
      <c r="H12" s="546" t="s">
        <v>881</v>
      </c>
      <c r="I12" s="546" t="s">
        <v>882</v>
      </c>
      <c r="J12" s="546" t="s">
        <v>796</v>
      </c>
      <c r="K12" s="546" t="s">
        <v>797</v>
      </c>
      <c r="L12" s="546" t="s">
        <v>798</v>
      </c>
      <c r="M12" s="547" t="s">
        <v>883</v>
      </c>
      <c r="N12" s="548" t="s">
        <v>884</v>
      </c>
      <c r="O12" s="1102"/>
      <c r="P12" s="1107"/>
      <c r="Q12" s="1095"/>
      <c r="R12" s="7"/>
    </row>
    <row r="13" spans="1:18">
      <c r="A13" s="549">
        <v>1</v>
      </c>
      <c r="B13" s="54">
        <v>2</v>
      </c>
      <c r="C13" s="54">
        <v>3</v>
      </c>
      <c r="D13" s="550">
        <v>4</v>
      </c>
      <c r="E13" s="475">
        <v>5</v>
      </c>
      <c r="F13" s="476">
        <v>6</v>
      </c>
      <c r="G13" s="476">
        <v>7</v>
      </c>
      <c r="H13" s="476">
        <v>8</v>
      </c>
      <c r="I13" s="8">
        <v>9</v>
      </c>
      <c r="J13" s="476">
        <v>10</v>
      </c>
      <c r="K13" s="477">
        <v>11</v>
      </c>
      <c r="L13" s="477">
        <v>12</v>
      </c>
      <c r="M13" s="8">
        <v>13</v>
      </c>
      <c r="N13" s="551">
        <v>14</v>
      </c>
      <c r="O13" s="473">
        <v>15</v>
      </c>
      <c r="P13" s="478">
        <v>16</v>
      </c>
      <c r="Q13" s="552">
        <v>17</v>
      </c>
    </row>
    <row r="14" spans="1:18">
      <c r="A14" s="233" t="s">
        <v>349</v>
      </c>
      <c r="B14" s="553" t="s">
        <v>885</v>
      </c>
      <c r="C14" s="481" t="s">
        <v>647</v>
      </c>
      <c r="D14" s="554">
        <f t="shared" ref="D14:P14" si="0">SUM(D15,D16,D17,D27:D33,D37)</f>
        <v>160.67000000000002</v>
      </c>
      <c r="E14" s="483">
        <f>SUM(E15,E16,E17,E27:E33,E37)</f>
        <v>160.25598480392065</v>
      </c>
      <c r="F14" s="555">
        <f t="shared" si="0"/>
        <v>4.8664529047729346</v>
      </c>
      <c r="G14" s="555">
        <f t="shared" si="0"/>
        <v>29.396261822195481</v>
      </c>
      <c r="H14" s="555">
        <f t="shared" si="0"/>
        <v>7.4877605462354575</v>
      </c>
      <c r="I14" s="555">
        <f t="shared" si="0"/>
        <v>18.832959819370416</v>
      </c>
      <c r="J14" s="555">
        <f t="shared" si="0"/>
        <v>25.169758120505232</v>
      </c>
      <c r="K14" s="555">
        <f t="shared" si="0"/>
        <v>52.072465561742689</v>
      </c>
      <c r="L14" s="555">
        <f t="shared" si="0"/>
        <v>19.023406809566929</v>
      </c>
      <c r="M14" s="555">
        <f t="shared" si="0"/>
        <v>2.0477664758309717</v>
      </c>
      <c r="N14" s="556">
        <f t="shared" si="0"/>
        <v>1.3591527437005593</v>
      </c>
      <c r="O14" s="483">
        <f t="shared" si="0"/>
        <v>0</v>
      </c>
      <c r="P14" s="482">
        <f t="shared" si="0"/>
        <v>0.41401519607936971</v>
      </c>
      <c r="Q14" s="557" t="s">
        <v>886</v>
      </c>
    </row>
    <row r="15" spans="1:18">
      <c r="A15" s="558" t="s">
        <v>287</v>
      </c>
      <c r="B15" s="559" t="s">
        <v>803</v>
      </c>
      <c r="C15" s="486" t="s">
        <v>647</v>
      </c>
      <c r="D15" s="560">
        <v>2.59</v>
      </c>
      <c r="E15" s="561">
        <f>SUM(F15:N15)</f>
        <v>2.5833260760699224</v>
      </c>
      <c r="F15" s="489">
        <f>$D15*F$43/100</f>
        <v>7.8447208709540681E-2</v>
      </c>
      <c r="G15" s="489">
        <f t="shared" ref="G15:P16" si="1">$D15*G$43/100</f>
        <v>0.47386766738959535</v>
      </c>
      <c r="H15" s="489">
        <f t="shared" si="1"/>
        <v>0.12070268136397483</v>
      </c>
      <c r="I15" s="489">
        <f t="shared" si="1"/>
        <v>0.30358726540218695</v>
      </c>
      <c r="J15" s="489">
        <f t="shared" si="1"/>
        <v>0.40573643824054612</v>
      </c>
      <c r="K15" s="489">
        <f t="shared" si="1"/>
        <v>0.83940801521698849</v>
      </c>
      <c r="L15" s="489">
        <f t="shared" si="1"/>
        <v>0.30665727041002261</v>
      </c>
      <c r="M15" s="489">
        <f t="shared" si="1"/>
        <v>3.3009990492327231E-2</v>
      </c>
      <c r="N15" s="562">
        <f t="shared" si="1"/>
        <v>2.1909538844740454E-2</v>
      </c>
      <c r="O15" s="488">
        <f t="shared" si="1"/>
        <v>0</v>
      </c>
      <c r="P15" s="490">
        <f t="shared" si="1"/>
        <v>6.6739239300775974E-3</v>
      </c>
      <c r="Q15" s="563"/>
    </row>
    <row r="16" spans="1:18">
      <c r="A16" s="63" t="s">
        <v>297</v>
      </c>
      <c r="B16" s="564" t="s">
        <v>804</v>
      </c>
      <c r="C16" s="486" t="s">
        <v>647</v>
      </c>
      <c r="D16" s="487">
        <v>0</v>
      </c>
      <c r="E16" s="561">
        <f>SUM(F16:N16)</f>
        <v>0</v>
      </c>
      <c r="F16" s="489">
        <f>$D16*F$43/100</f>
        <v>0</v>
      </c>
      <c r="G16" s="489">
        <f t="shared" si="1"/>
        <v>0</v>
      </c>
      <c r="H16" s="489">
        <f t="shared" si="1"/>
        <v>0</v>
      </c>
      <c r="I16" s="489">
        <f t="shared" si="1"/>
        <v>0</v>
      </c>
      <c r="J16" s="489">
        <f t="shared" si="1"/>
        <v>0</v>
      </c>
      <c r="K16" s="489">
        <f t="shared" si="1"/>
        <v>0</v>
      </c>
      <c r="L16" s="489">
        <f t="shared" si="1"/>
        <v>0</v>
      </c>
      <c r="M16" s="489">
        <f t="shared" si="1"/>
        <v>0</v>
      </c>
      <c r="N16" s="562">
        <f t="shared" si="1"/>
        <v>0</v>
      </c>
      <c r="O16" s="488">
        <f t="shared" si="1"/>
        <v>0</v>
      </c>
      <c r="P16" s="490">
        <f t="shared" si="1"/>
        <v>0</v>
      </c>
      <c r="Q16" s="563"/>
    </row>
    <row r="17" spans="1:17">
      <c r="A17" s="63" t="s">
        <v>299</v>
      </c>
      <c r="B17" s="564" t="s">
        <v>887</v>
      </c>
      <c r="C17" s="486" t="s">
        <v>647</v>
      </c>
      <c r="D17" s="493">
        <f>SUM(D18:D26)</f>
        <v>45.13</v>
      </c>
      <c r="E17" s="565">
        <f t="shared" ref="E17:P17" si="2">SUM(E18:E26)</f>
        <v>45.013708808121869</v>
      </c>
      <c r="F17" s="566">
        <f t="shared" si="2"/>
        <v>1.3669198953905679</v>
      </c>
      <c r="G17" s="566">
        <f t="shared" si="2"/>
        <v>8.2570068838966968</v>
      </c>
      <c r="H17" s="566">
        <f t="shared" si="2"/>
        <v>2.1032092702533531</v>
      </c>
      <c r="I17" s="566">
        <f t="shared" si="2"/>
        <v>5.2899201882628182</v>
      </c>
      <c r="J17" s="566">
        <f t="shared" si="2"/>
        <v>7.0698399450949232</v>
      </c>
      <c r="K17" s="566">
        <f t="shared" si="2"/>
        <v>14.626441593336946</v>
      </c>
      <c r="L17" s="566">
        <f t="shared" si="2"/>
        <v>5.3434141365267651</v>
      </c>
      <c r="M17" s="566">
        <f t="shared" si="2"/>
        <v>0.57518952545124635</v>
      </c>
      <c r="N17" s="567">
        <f t="shared" si="2"/>
        <v>0.38176736990854704</v>
      </c>
      <c r="O17" s="568">
        <f t="shared" si="2"/>
        <v>0</v>
      </c>
      <c r="P17" s="569">
        <f t="shared" si="2"/>
        <v>0.1162911918781475</v>
      </c>
      <c r="Q17" s="563"/>
    </row>
    <row r="18" spans="1:17">
      <c r="A18" s="63" t="s">
        <v>736</v>
      </c>
      <c r="B18" s="570" t="s">
        <v>888</v>
      </c>
      <c r="C18" s="486" t="s">
        <v>647</v>
      </c>
      <c r="D18" s="487">
        <v>0</v>
      </c>
      <c r="E18" s="561">
        <f>SUM(F18:N18)</f>
        <v>0</v>
      </c>
      <c r="F18" s="489">
        <f>$D18*F$43/100</f>
        <v>0</v>
      </c>
      <c r="G18" s="489">
        <f t="shared" ref="G18:P18" si="3">$D18*G$43/100</f>
        <v>0</v>
      </c>
      <c r="H18" s="489">
        <f t="shared" si="3"/>
        <v>0</v>
      </c>
      <c r="I18" s="489">
        <f t="shared" si="3"/>
        <v>0</v>
      </c>
      <c r="J18" s="489">
        <f t="shared" si="3"/>
        <v>0</v>
      </c>
      <c r="K18" s="489">
        <f t="shared" si="3"/>
        <v>0</v>
      </c>
      <c r="L18" s="489">
        <f t="shared" si="3"/>
        <v>0</v>
      </c>
      <c r="M18" s="489">
        <f t="shared" si="3"/>
        <v>0</v>
      </c>
      <c r="N18" s="562">
        <f t="shared" si="3"/>
        <v>0</v>
      </c>
      <c r="O18" s="488">
        <f t="shared" si="3"/>
        <v>0</v>
      </c>
      <c r="P18" s="490">
        <f t="shared" si="3"/>
        <v>0</v>
      </c>
      <c r="Q18" s="563"/>
    </row>
    <row r="19" spans="1:17">
      <c r="A19" s="63" t="s">
        <v>738</v>
      </c>
      <c r="B19" s="571" t="s">
        <v>889</v>
      </c>
      <c r="C19" s="486" t="s">
        <v>647</v>
      </c>
      <c r="D19" s="487">
        <v>0</v>
      </c>
      <c r="E19" s="561">
        <f t="shared" ref="E19:E35" si="4">SUM(F19:N19)</f>
        <v>0</v>
      </c>
      <c r="F19" s="489">
        <f t="shared" ref="F19:P32" si="5">$D19*F$43/100</f>
        <v>0</v>
      </c>
      <c r="G19" s="489">
        <f t="shared" si="5"/>
        <v>0</v>
      </c>
      <c r="H19" s="489">
        <f t="shared" si="5"/>
        <v>0</v>
      </c>
      <c r="I19" s="489">
        <f t="shared" si="5"/>
        <v>0</v>
      </c>
      <c r="J19" s="489">
        <f t="shared" si="5"/>
        <v>0</v>
      </c>
      <c r="K19" s="489">
        <f t="shared" si="5"/>
        <v>0</v>
      </c>
      <c r="L19" s="489">
        <f t="shared" si="5"/>
        <v>0</v>
      </c>
      <c r="M19" s="489">
        <f t="shared" si="5"/>
        <v>0</v>
      </c>
      <c r="N19" s="562">
        <f t="shared" si="5"/>
        <v>0</v>
      </c>
      <c r="O19" s="488">
        <f t="shared" si="5"/>
        <v>0</v>
      </c>
      <c r="P19" s="490">
        <f t="shared" si="5"/>
        <v>0</v>
      </c>
      <c r="Q19" s="563"/>
    </row>
    <row r="20" spans="1:17">
      <c r="A20" s="63" t="s">
        <v>740</v>
      </c>
      <c r="B20" s="564" t="s">
        <v>808</v>
      </c>
      <c r="C20" s="486" t="s">
        <v>647</v>
      </c>
      <c r="D20" s="487">
        <v>0</v>
      </c>
      <c r="E20" s="561">
        <f t="shared" si="4"/>
        <v>0</v>
      </c>
      <c r="F20" s="489">
        <f t="shared" si="5"/>
        <v>0</v>
      </c>
      <c r="G20" s="489">
        <f t="shared" si="5"/>
        <v>0</v>
      </c>
      <c r="H20" s="489">
        <f t="shared" si="5"/>
        <v>0</v>
      </c>
      <c r="I20" s="489">
        <f t="shared" si="5"/>
        <v>0</v>
      </c>
      <c r="J20" s="489">
        <f t="shared" si="5"/>
        <v>0</v>
      </c>
      <c r="K20" s="489">
        <f t="shared" si="5"/>
        <v>0</v>
      </c>
      <c r="L20" s="489">
        <f t="shared" si="5"/>
        <v>0</v>
      </c>
      <c r="M20" s="489">
        <f t="shared" si="5"/>
        <v>0</v>
      </c>
      <c r="N20" s="562">
        <f t="shared" si="5"/>
        <v>0</v>
      </c>
      <c r="O20" s="488">
        <f t="shared" si="5"/>
        <v>0</v>
      </c>
      <c r="P20" s="490">
        <f t="shared" si="5"/>
        <v>0</v>
      </c>
      <c r="Q20" s="563"/>
    </row>
    <row r="21" spans="1:17">
      <c r="A21" s="63" t="s">
        <v>809</v>
      </c>
      <c r="B21" s="571" t="s">
        <v>810</v>
      </c>
      <c r="C21" s="486" t="s">
        <v>647</v>
      </c>
      <c r="D21" s="487">
        <v>0.22</v>
      </c>
      <c r="E21" s="561">
        <f t="shared" si="4"/>
        <v>0.21943310298663438</v>
      </c>
      <c r="F21" s="489">
        <f t="shared" si="5"/>
        <v>6.66346946567527E-3</v>
      </c>
      <c r="G21" s="489">
        <f t="shared" si="5"/>
        <v>4.0251307654714664E-2</v>
      </c>
      <c r="H21" s="489">
        <f t="shared" si="5"/>
        <v>1.0252737413156163E-2</v>
      </c>
      <c r="I21" s="489">
        <f t="shared" si="5"/>
        <v>2.5787335285127853E-2</v>
      </c>
      <c r="J21" s="489">
        <f t="shared" si="5"/>
        <v>3.4464099001127471E-2</v>
      </c>
      <c r="K21" s="489">
        <f t="shared" si="5"/>
        <v>7.1301066929628371E-2</v>
      </c>
      <c r="L21" s="489">
        <f t="shared" si="5"/>
        <v>2.6048107911276052E-2</v>
      </c>
      <c r="M21" s="489">
        <f t="shared" si="5"/>
        <v>2.8039374163366763E-3</v>
      </c>
      <c r="N21" s="562">
        <f t="shared" si="5"/>
        <v>1.8610419095918534E-3</v>
      </c>
      <c r="O21" s="488">
        <f t="shared" si="5"/>
        <v>0</v>
      </c>
      <c r="P21" s="490">
        <f t="shared" si="5"/>
        <v>5.668970133656646E-4</v>
      </c>
      <c r="Q21" s="563"/>
    </row>
    <row r="22" spans="1:17">
      <c r="A22" s="63" t="s">
        <v>811</v>
      </c>
      <c r="B22" s="571" t="s">
        <v>890</v>
      </c>
      <c r="C22" s="486" t="s">
        <v>647</v>
      </c>
      <c r="D22" s="487">
        <v>1.33</v>
      </c>
      <c r="E22" s="561">
        <f t="shared" si="4"/>
        <v>1.3265728498737441</v>
      </c>
      <c r="F22" s="489">
        <f t="shared" si="5"/>
        <v>4.0283701769764139E-2</v>
      </c>
      <c r="G22" s="489">
        <f t="shared" si="5"/>
        <v>0.24333745082168418</v>
      </c>
      <c r="H22" s="489">
        <f t="shared" si="5"/>
        <v>6.198245799771681E-2</v>
      </c>
      <c r="I22" s="489">
        <f t="shared" si="5"/>
        <v>0.15589616331463657</v>
      </c>
      <c r="J22" s="489">
        <f t="shared" si="5"/>
        <v>0.20835114396136153</v>
      </c>
      <c r="K22" s="489">
        <f t="shared" si="5"/>
        <v>0.43104735916548065</v>
      </c>
      <c r="L22" s="489">
        <f t="shared" si="5"/>
        <v>0.15747265237271432</v>
      </c>
      <c r="M22" s="489">
        <f t="shared" si="5"/>
        <v>1.6951076198762634E-2</v>
      </c>
      <c r="N22" s="562">
        <f t="shared" si="5"/>
        <v>1.1250844271623477E-2</v>
      </c>
      <c r="O22" s="488">
        <f t="shared" si="5"/>
        <v>0</v>
      </c>
      <c r="P22" s="490">
        <f t="shared" si="5"/>
        <v>3.4271501262560637E-3</v>
      </c>
      <c r="Q22" s="563"/>
    </row>
    <row r="23" spans="1:17">
      <c r="A23" s="63" t="s">
        <v>891</v>
      </c>
      <c r="B23" s="571" t="s">
        <v>892</v>
      </c>
      <c r="C23" s="486" t="s">
        <v>647</v>
      </c>
      <c r="D23" s="487">
        <v>6.36</v>
      </c>
      <c r="E23" s="561">
        <f t="shared" si="4"/>
        <v>6.3436115227045224</v>
      </c>
      <c r="F23" s="489">
        <f t="shared" si="5"/>
        <v>0.1926348445531578</v>
      </c>
      <c r="G23" s="489">
        <f t="shared" si="5"/>
        <v>1.1636287121999331</v>
      </c>
      <c r="H23" s="489">
        <f t="shared" si="5"/>
        <v>0.29639731794396906</v>
      </c>
      <c r="I23" s="489">
        <f t="shared" si="5"/>
        <v>0.74548842006096894</v>
      </c>
      <c r="J23" s="489">
        <f t="shared" si="5"/>
        <v>0.99632577112350329</v>
      </c>
      <c r="K23" s="489">
        <f t="shared" si="5"/>
        <v>2.0612490257838023</v>
      </c>
      <c r="L23" s="489">
        <f t="shared" si="5"/>
        <v>0.75302711961688962</v>
      </c>
      <c r="M23" s="489">
        <f t="shared" si="5"/>
        <v>8.1059281672278466E-2</v>
      </c>
      <c r="N23" s="562">
        <f t="shared" si="5"/>
        <v>5.3801029750019033E-2</v>
      </c>
      <c r="O23" s="488">
        <f t="shared" si="5"/>
        <v>0</v>
      </c>
      <c r="P23" s="490">
        <f t="shared" si="5"/>
        <v>1.6388477295480125E-2</v>
      </c>
      <c r="Q23" s="563"/>
    </row>
    <row r="24" spans="1:17">
      <c r="A24" s="63" t="s">
        <v>893</v>
      </c>
      <c r="B24" s="571" t="s">
        <v>894</v>
      </c>
      <c r="C24" s="486" t="s">
        <v>647</v>
      </c>
      <c r="D24" s="487">
        <v>25.23</v>
      </c>
      <c r="E24" s="561">
        <f t="shared" si="4"/>
        <v>25.164987219785392</v>
      </c>
      <c r="F24" s="489">
        <f t="shared" si="5"/>
        <v>0.7641787937226685</v>
      </c>
      <c r="G24" s="489">
        <f t="shared" si="5"/>
        <v>4.6160931460384145</v>
      </c>
      <c r="H24" s="489">
        <f t="shared" si="5"/>
        <v>1.1758025678815001</v>
      </c>
      <c r="I24" s="489">
        <f t="shared" si="5"/>
        <v>2.9573384965626168</v>
      </c>
      <c r="J24" s="489">
        <f t="shared" si="5"/>
        <v>3.9524055354474825</v>
      </c>
      <c r="K24" s="489">
        <f t="shared" si="5"/>
        <v>8.1769359937932897</v>
      </c>
      <c r="L24" s="489">
        <f t="shared" si="5"/>
        <v>2.9872443754613403</v>
      </c>
      <c r="M24" s="489">
        <f t="shared" si="5"/>
        <v>0.32156064097351972</v>
      </c>
      <c r="N24" s="562">
        <f t="shared" si="5"/>
        <v>0.21342766990455664</v>
      </c>
      <c r="O24" s="488">
        <f t="shared" si="5"/>
        <v>0</v>
      </c>
      <c r="P24" s="490">
        <f t="shared" si="5"/>
        <v>6.5012780214616914E-2</v>
      </c>
      <c r="Q24" s="563"/>
    </row>
    <row r="25" spans="1:17">
      <c r="A25" s="63" t="s">
        <v>895</v>
      </c>
      <c r="B25" s="571" t="s">
        <v>896</v>
      </c>
      <c r="C25" s="486" t="s">
        <v>647</v>
      </c>
      <c r="D25" s="487">
        <v>3.24</v>
      </c>
      <c r="E25" s="561">
        <f t="shared" si="4"/>
        <v>3.2316511530758887</v>
      </c>
      <c r="F25" s="489">
        <f t="shared" si="5"/>
        <v>9.8134732130853983E-2</v>
      </c>
      <c r="G25" s="489">
        <f t="shared" si="5"/>
        <v>0.5927919854603434</v>
      </c>
      <c r="H25" s="489">
        <f t="shared" si="5"/>
        <v>0.15099486008466351</v>
      </c>
      <c r="I25" s="489">
        <f t="shared" si="5"/>
        <v>0.37977711965370115</v>
      </c>
      <c r="J25" s="489">
        <f t="shared" si="5"/>
        <v>0.50756218528933195</v>
      </c>
      <c r="K25" s="489">
        <f t="shared" si="5"/>
        <v>1.0500702584181634</v>
      </c>
      <c r="L25" s="489">
        <f t="shared" si="5"/>
        <v>0.3836175892387928</v>
      </c>
      <c r="M25" s="489">
        <f t="shared" si="5"/>
        <v>4.1294351040594687E-2</v>
      </c>
      <c r="N25" s="562">
        <f t="shared" si="5"/>
        <v>2.740807175944366E-2</v>
      </c>
      <c r="O25" s="488">
        <f t="shared" si="5"/>
        <v>0</v>
      </c>
      <c r="P25" s="490">
        <f t="shared" si="5"/>
        <v>8.3488469241125157E-3</v>
      </c>
      <c r="Q25" s="563"/>
    </row>
    <row r="26" spans="1:17">
      <c r="A26" s="63" t="s">
        <v>897</v>
      </c>
      <c r="B26" s="571" t="s">
        <v>812</v>
      </c>
      <c r="C26" s="486" t="s">
        <v>647</v>
      </c>
      <c r="D26" s="487">
        <v>8.75</v>
      </c>
      <c r="E26" s="561">
        <f t="shared" si="4"/>
        <v>8.7274529596956878</v>
      </c>
      <c r="F26" s="489">
        <f t="shared" si="5"/>
        <v>0.26502435374844824</v>
      </c>
      <c r="G26" s="489">
        <f t="shared" si="5"/>
        <v>1.6009042817216061</v>
      </c>
      <c r="H26" s="489">
        <f t="shared" si="5"/>
        <v>0.40777932893234742</v>
      </c>
      <c r="I26" s="489">
        <f t="shared" si="5"/>
        <v>1.0256326533857669</v>
      </c>
      <c r="J26" s="489">
        <f t="shared" si="5"/>
        <v>1.3707312102721152</v>
      </c>
      <c r="K26" s="489">
        <f t="shared" si="5"/>
        <v>2.8358378892465828</v>
      </c>
      <c r="L26" s="489">
        <f t="shared" si="5"/>
        <v>1.0360042919257522</v>
      </c>
      <c r="M26" s="489">
        <f t="shared" si="5"/>
        <v>0.11152023814975416</v>
      </c>
      <c r="N26" s="562">
        <f t="shared" si="5"/>
        <v>7.4018712313312349E-2</v>
      </c>
      <c r="O26" s="488">
        <f t="shared" si="5"/>
        <v>0</v>
      </c>
      <c r="P26" s="490">
        <f t="shared" si="5"/>
        <v>2.2547040304316212E-2</v>
      </c>
      <c r="Q26" s="563"/>
    </row>
    <row r="27" spans="1:17">
      <c r="A27" s="63" t="s">
        <v>17</v>
      </c>
      <c r="B27" s="571" t="s">
        <v>813</v>
      </c>
      <c r="C27" s="486" t="s">
        <v>647</v>
      </c>
      <c r="D27" s="494">
        <v>1.88</v>
      </c>
      <c r="E27" s="561">
        <f t="shared" si="4"/>
        <v>1.8751556073403297</v>
      </c>
      <c r="F27" s="489">
        <f t="shared" si="5"/>
        <v>5.6942375433952301E-2</v>
      </c>
      <c r="G27" s="489">
        <f t="shared" si="5"/>
        <v>0.34396571995847075</v>
      </c>
      <c r="H27" s="489">
        <f t="shared" si="5"/>
        <v>8.7614301530607203E-2</v>
      </c>
      <c r="I27" s="489">
        <f t="shared" si="5"/>
        <v>0.22036450152745618</v>
      </c>
      <c r="J27" s="489">
        <f t="shared" si="5"/>
        <v>0.29451139146418021</v>
      </c>
      <c r="K27" s="489">
        <f t="shared" si="5"/>
        <v>0.60930002648955151</v>
      </c>
      <c r="L27" s="489">
        <f t="shared" si="5"/>
        <v>0.22259292215090443</v>
      </c>
      <c r="M27" s="489">
        <f t="shared" si="5"/>
        <v>2.3960919739604319E-2</v>
      </c>
      <c r="N27" s="562">
        <f t="shared" si="5"/>
        <v>1.5903449045603108E-2</v>
      </c>
      <c r="O27" s="488">
        <f t="shared" si="5"/>
        <v>0</v>
      </c>
      <c r="P27" s="490">
        <f t="shared" si="5"/>
        <v>4.844392659670225E-3</v>
      </c>
      <c r="Q27" s="563"/>
    </row>
    <row r="28" spans="1:17">
      <c r="A28" s="63" t="s">
        <v>19</v>
      </c>
      <c r="B28" s="571" t="s">
        <v>814</v>
      </c>
      <c r="C28" s="486" t="s">
        <v>647</v>
      </c>
      <c r="D28" s="494">
        <v>0</v>
      </c>
      <c r="E28" s="561">
        <f t="shared" si="4"/>
        <v>0</v>
      </c>
      <c r="F28" s="489">
        <f t="shared" si="5"/>
        <v>0</v>
      </c>
      <c r="G28" s="489">
        <f t="shared" si="5"/>
        <v>0</v>
      </c>
      <c r="H28" s="489">
        <f t="shared" si="5"/>
        <v>0</v>
      </c>
      <c r="I28" s="489">
        <f t="shared" si="5"/>
        <v>0</v>
      </c>
      <c r="J28" s="489">
        <f t="shared" si="5"/>
        <v>0</v>
      </c>
      <c r="K28" s="489">
        <f t="shared" si="5"/>
        <v>0</v>
      </c>
      <c r="L28" s="489">
        <f t="shared" si="5"/>
        <v>0</v>
      </c>
      <c r="M28" s="489">
        <f t="shared" si="5"/>
        <v>0</v>
      </c>
      <c r="N28" s="562">
        <f t="shared" si="5"/>
        <v>0</v>
      </c>
      <c r="O28" s="488">
        <f t="shared" si="5"/>
        <v>0</v>
      </c>
      <c r="P28" s="490">
        <f t="shared" si="5"/>
        <v>0</v>
      </c>
      <c r="Q28" s="563"/>
    </row>
    <row r="29" spans="1:17">
      <c r="A29" s="63" t="s">
        <v>21</v>
      </c>
      <c r="B29" s="559" t="s">
        <v>815</v>
      </c>
      <c r="C29" s="486" t="s">
        <v>647</v>
      </c>
      <c r="D29" s="494">
        <v>0.66</v>
      </c>
      <c r="E29" s="561">
        <f t="shared" si="4"/>
        <v>0.65829930895990307</v>
      </c>
      <c r="F29" s="489">
        <f t="shared" si="5"/>
        <v>1.9990408397025813E-2</v>
      </c>
      <c r="G29" s="489">
        <f t="shared" si="5"/>
        <v>0.12075392296414401</v>
      </c>
      <c r="H29" s="489">
        <f t="shared" si="5"/>
        <v>3.075821223946849E-2</v>
      </c>
      <c r="I29" s="489">
        <f t="shared" si="5"/>
        <v>7.7362005855383553E-2</v>
      </c>
      <c r="J29" s="489">
        <f t="shared" si="5"/>
        <v>0.10339229700338243</v>
      </c>
      <c r="K29" s="489">
        <f t="shared" si="5"/>
        <v>0.21390320078888511</v>
      </c>
      <c r="L29" s="489">
        <f t="shared" si="5"/>
        <v>7.8144323733828167E-2</v>
      </c>
      <c r="M29" s="489">
        <f t="shared" si="5"/>
        <v>8.411812249010029E-3</v>
      </c>
      <c r="N29" s="562">
        <f t="shared" si="5"/>
        <v>5.5831257287755594E-3</v>
      </c>
      <c r="O29" s="488">
        <f t="shared" si="5"/>
        <v>0</v>
      </c>
      <c r="P29" s="490">
        <f t="shared" si="5"/>
        <v>1.7006910400969941E-3</v>
      </c>
      <c r="Q29" s="563"/>
    </row>
    <row r="30" spans="1:17">
      <c r="A30" s="572" t="s">
        <v>749</v>
      </c>
      <c r="B30" s="571" t="s">
        <v>898</v>
      </c>
      <c r="C30" s="486" t="s">
        <v>647</v>
      </c>
      <c r="D30" s="487">
        <v>74.7</v>
      </c>
      <c r="E30" s="561">
        <f t="shared" si="4"/>
        <v>74.507512695916304</v>
      </c>
      <c r="F30" s="489">
        <f t="shared" si="5"/>
        <v>2.2625507685724666</v>
      </c>
      <c r="G30" s="489">
        <f t="shared" si="5"/>
        <v>13.667148553669026</v>
      </c>
      <c r="H30" s="489">
        <f t="shared" si="5"/>
        <v>3.4812703852852973</v>
      </c>
      <c r="I30" s="489">
        <f t="shared" si="5"/>
        <v>8.7559724809047754</v>
      </c>
      <c r="J30" s="489">
        <f t="shared" si="5"/>
        <v>11.702128160837374</v>
      </c>
      <c r="K30" s="489">
        <f t="shared" si="5"/>
        <v>24.209953180196543</v>
      </c>
      <c r="L30" s="489">
        <f t="shared" si="5"/>
        <v>8.8445166407832794</v>
      </c>
      <c r="M30" s="489">
        <f t="shared" si="5"/>
        <v>0.9520642045470441</v>
      </c>
      <c r="N30" s="562">
        <f t="shared" si="5"/>
        <v>0.63190832112050654</v>
      </c>
      <c r="O30" s="488">
        <f t="shared" si="5"/>
        <v>0</v>
      </c>
      <c r="P30" s="490">
        <f t="shared" si="5"/>
        <v>0.19248730408370524</v>
      </c>
      <c r="Q30" s="563"/>
    </row>
    <row r="31" spans="1:17">
      <c r="A31" s="63" t="s">
        <v>758</v>
      </c>
      <c r="B31" s="564" t="s">
        <v>817</v>
      </c>
      <c r="C31" s="486" t="s">
        <v>647</v>
      </c>
      <c r="D31" s="494">
        <v>23.14</v>
      </c>
      <c r="E31" s="561">
        <f t="shared" si="4"/>
        <v>23.080372741412361</v>
      </c>
      <c r="F31" s="489">
        <f t="shared" si="5"/>
        <v>0.7008758337987534</v>
      </c>
      <c r="G31" s="489">
        <f t="shared" si="5"/>
        <v>4.233705723318625</v>
      </c>
      <c r="H31" s="489">
        <f t="shared" si="5"/>
        <v>1.0784015624565164</v>
      </c>
      <c r="I31" s="489">
        <f t="shared" si="5"/>
        <v>2.7123588113539023</v>
      </c>
      <c r="J31" s="489">
        <f t="shared" si="5"/>
        <v>3.6249965949367713</v>
      </c>
      <c r="K31" s="489">
        <f t="shared" si="5"/>
        <v>7.4995758579618208</v>
      </c>
      <c r="L31" s="489">
        <f t="shared" si="5"/>
        <v>2.7397873503042178</v>
      </c>
      <c r="M31" s="489">
        <f t="shared" si="5"/>
        <v>0.29492323551832134</v>
      </c>
      <c r="N31" s="562">
        <f t="shared" si="5"/>
        <v>0.19574777176343403</v>
      </c>
      <c r="O31" s="488">
        <f t="shared" si="5"/>
        <v>0</v>
      </c>
      <c r="P31" s="490">
        <f t="shared" si="5"/>
        <v>5.9627258587643089E-2</v>
      </c>
      <c r="Q31" s="563"/>
    </row>
    <row r="32" spans="1:17">
      <c r="A32" s="63" t="s">
        <v>772</v>
      </c>
      <c r="B32" s="564" t="s">
        <v>899</v>
      </c>
      <c r="C32" s="486" t="s">
        <v>647</v>
      </c>
      <c r="D32" s="494">
        <v>0.15</v>
      </c>
      <c r="E32" s="561">
        <f>SUM(F32:N32)</f>
        <v>0.14961347930906888</v>
      </c>
      <c r="F32" s="489">
        <f t="shared" si="5"/>
        <v>4.5432746356876838E-3</v>
      </c>
      <c r="G32" s="489">
        <f t="shared" si="5"/>
        <v>2.7444073400941821E-2</v>
      </c>
      <c r="H32" s="489">
        <f t="shared" si="5"/>
        <v>6.9905027816973839E-3</v>
      </c>
      <c r="I32" s="489">
        <f t="shared" si="5"/>
        <v>1.7582274058041716E-2</v>
      </c>
      <c r="J32" s="489">
        <f t="shared" si="5"/>
        <v>2.3498249318950549E-2</v>
      </c>
      <c r="K32" s="489">
        <f t="shared" si="5"/>
        <v>4.8614363815655703E-2</v>
      </c>
      <c r="L32" s="489">
        <f t="shared" si="5"/>
        <v>1.7760073575870037E-2</v>
      </c>
      <c r="M32" s="489">
        <f t="shared" si="5"/>
        <v>1.9117755111386428E-3</v>
      </c>
      <c r="N32" s="562">
        <f t="shared" si="5"/>
        <v>1.2688922110853545E-3</v>
      </c>
      <c r="O32" s="488">
        <f t="shared" si="5"/>
        <v>0</v>
      </c>
      <c r="P32" s="490">
        <f t="shared" si="5"/>
        <v>3.8652069093113501E-4</v>
      </c>
      <c r="Q32" s="563"/>
    </row>
    <row r="33" spans="1:17">
      <c r="A33" s="63" t="s">
        <v>774</v>
      </c>
      <c r="B33" s="564" t="s">
        <v>819</v>
      </c>
      <c r="C33" s="486" t="s">
        <v>647</v>
      </c>
      <c r="D33" s="495">
        <f t="shared" ref="D33:P33" si="6">SUM(D34:D36)</f>
        <v>5.92</v>
      </c>
      <c r="E33" s="573">
        <f t="shared" si="6"/>
        <v>5.9047453167312529</v>
      </c>
      <c r="F33" s="574">
        <f t="shared" si="6"/>
        <v>0.17930790562180723</v>
      </c>
      <c r="G33" s="574">
        <f t="shared" si="6"/>
        <v>1.0831260968905039</v>
      </c>
      <c r="H33" s="574">
        <f t="shared" si="6"/>
        <v>0.27589184311765674</v>
      </c>
      <c r="I33" s="574">
        <f t="shared" si="6"/>
        <v>0.69391374949071305</v>
      </c>
      <c r="J33" s="574">
        <f t="shared" si="6"/>
        <v>0.92739757312124826</v>
      </c>
      <c r="K33" s="574">
        <f t="shared" si="6"/>
        <v>1.9186468919245454</v>
      </c>
      <c r="L33" s="574">
        <f t="shared" si="6"/>
        <v>0.70093090379433742</v>
      </c>
      <c r="M33" s="574">
        <f t="shared" si="6"/>
        <v>7.5451406839605106E-2</v>
      </c>
      <c r="N33" s="575">
        <f t="shared" si="6"/>
        <v>5.0078945930835325E-2</v>
      </c>
      <c r="O33" s="576">
        <f t="shared" si="6"/>
        <v>0</v>
      </c>
      <c r="P33" s="577">
        <f t="shared" si="6"/>
        <v>1.5254683268748794E-2</v>
      </c>
      <c r="Q33" s="563"/>
    </row>
    <row r="34" spans="1:17">
      <c r="A34" s="63" t="s">
        <v>820</v>
      </c>
      <c r="B34" s="564" t="s">
        <v>900</v>
      </c>
      <c r="C34" s="486" t="s">
        <v>647</v>
      </c>
      <c r="D34" s="494">
        <v>0.6</v>
      </c>
      <c r="E34" s="561">
        <f t="shared" si="4"/>
        <v>0.5984539172362755</v>
      </c>
      <c r="F34" s="489">
        <f>$D34*F$43/100</f>
        <v>1.8173098542750735E-2</v>
      </c>
      <c r="G34" s="489">
        <f t="shared" ref="G34:P34" si="7">$D34*G$43/100</f>
        <v>0.10977629360376728</v>
      </c>
      <c r="H34" s="489">
        <f t="shared" si="7"/>
        <v>2.7962011126789536E-2</v>
      </c>
      <c r="I34" s="489">
        <f t="shared" si="7"/>
        <v>7.0329096232166863E-2</v>
      </c>
      <c r="J34" s="489">
        <f t="shared" si="7"/>
        <v>9.3992997275802195E-2</v>
      </c>
      <c r="K34" s="489">
        <f t="shared" si="7"/>
        <v>0.19445745526262281</v>
      </c>
      <c r="L34" s="489">
        <f t="shared" si="7"/>
        <v>7.1040294303480148E-2</v>
      </c>
      <c r="M34" s="489">
        <f t="shared" si="7"/>
        <v>7.6471020445545712E-3</v>
      </c>
      <c r="N34" s="562">
        <f t="shared" si="7"/>
        <v>5.0755688443414179E-3</v>
      </c>
      <c r="O34" s="488">
        <f t="shared" si="7"/>
        <v>0</v>
      </c>
      <c r="P34" s="490">
        <f t="shared" si="7"/>
        <v>1.54608276372454E-3</v>
      </c>
      <c r="Q34" s="563"/>
    </row>
    <row r="35" spans="1:17">
      <c r="A35" s="63" t="s">
        <v>822</v>
      </c>
      <c r="B35" s="564" t="s">
        <v>901</v>
      </c>
      <c r="C35" s="486" t="s">
        <v>647</v>
      </c>
      <c r="D35" s="494">
        <v>4.59</v>
      </c>
      <c r="E35" s="561">
        <f t="shared" si="4"/>
        <v>4.5781724668575086</v>
      </c>
      <c r="F35" s="489">
        <f t="shared" ref="F35:P36" si="8">$D35*F$43/100</f>
        <v>0.13902420385204312</v>
      </c>
      <c r="G35" s="489">
        <f t="shared" si="8"/>
        <v>0.83978864606881976</v>
      </c>
      <c r="H35" s="489">
        <f t="shared" si="8"/>
        <v>0.21390938511993995</v>
      </c>
      <c r="I35" s="489">
        <f t="shared" si="8"/>
        <v>0.53801758617607653</v>
      </c>
      <c r="J35" s="489">
        <f t="shared" si="8"/>
        <v>0.7190464291598867</v>
      </c>
      <c r="K35" s="489">
        <f t="shared" si="8"/>
        <v>1.4875995327590648</v>
      </c>
      <c r="L35" s="489">
        <f t="shared" si="8"/>
        <v>0.54345825142162307</v>
      </c>
      <c r="M35" s="489">
        <f t="shared" si="8"/>
        <v>5.8500330640842473E-2</v>
      </c>
      <c r="N35" s="562">
        <f t="shared" si="8"/>
        <v>3.8828101659211849E-2</v>
      </c>
      <c r="O35" s="488">
        <f t="shared" si="8"/>
        <v>0</v>
      </c>
      <c r="P35" s="490">
        <f t="shared" si="8"/>
        <v>1.1827533142492731E-2</v>
      </c>
      <c r="Q35" s="563"/>
    </row>
    <row r="36" spans="1:17">
      <c r="A36" s="63" t="s">
        <v>824</v>
      </c>
      <c r="B36" s="564" t="s">
        <v>825</v>
      </c>
      <c r="C36" s="486" t="s">
        <v>647</v>
      </c>
      <c r="D36" s="494">
        <v>0.73</v>
      </c>
      <c r="E36" s="561">
        <f>SUM(F36:N36)</f>
        <v>0.72811893263746852</v>
      </c>
      <c r="F36" s="489">
        <f t="shared" si="8"/>
        <v>2.2110603227013397E-2</v>
      </c>
      <c r="G36" s="489">
        <f t="shared" si="8"/>
        <v>0.13356115721791684</v>
      </c>
      <c r="H36" s="489">
        <f t="shared" si="8"/>
        <v>3.4020446870927271E-2</v>
      </c>
      <c r="I36" s="489">
        <f t="shared" si="8"/>
        <v>8.5567067082469694E-2</v>
      </c>
      <c r="J36" s="489">
        <f t="shared" si="8"/>
        <v>0.11435814668555933</v>
      </c>
      <c r="K36" s="489">
        <f t="shared" si="8"/>
        <v>0.23658990390285775</v>
      </c>
      <c r="L36" s="489">
        <f t="shared" si="8"/>
        <v>8.6432358069234175E-2</v>
      </c>
      <c r="M36" s="489">
        <f t="shared" si="8"/>
        <v>9.3039741542080608E-3</v>
      </c>
      <c r="N36" s="562">
        <f t="shared" si="8"/>
        <v>6.1752754272820587E-3</v>
      </c>
      <c r="O36" s="488">
        <f t="shared" si="8"/>
        <v>0</v>
      </c>
      <c r="P36" s="490">
        <f t="shared" si="8"/>
        <v>1.8810673625315236E-3</v>
      </c>
      <c r="Q36" s="563"/>
    </row>
    <row r="37" spans="1:17">
      <c r="A37" s="63" t="s">
        <v>826</v>
      </c>
      <c r="B37" s="564" t="s">
        <v>827</v>
      </c>
      <c r="C37" s="486" t="s">
        <v>647</v>
      </c>
      <c r="D37" s="495">
        <f>SUM(D38:D42)</f>
        <v>6.5</v>
      </c>
      <c r="E37" s="573">
        <f t="shared" ref="E37:P37" si="9">SUM(E38:E42)</f>
        <v>6.4832507700596516</v>
      </c>
      <c r="F37" s="578">
        <f t="shared" si="9"/>
        <v>0.19687523421313297</v>
      </c>
      <c r="G37" s="578">
        <f t="shared" si="9"/>
        <v>1.1892431807074788</v>
      </c>
      <c r="H37" s="578">
        <f t="shared" si="9"/>
        <v>0.30292178720688662</v>
      </c>
      <c r="I37" s="578">
        <f t="shared" si="9"/>
        <v>0.761898542515141</v>
      </c>
      <c r="J37" s="578">
        <f t="shared" si="9"/>
        <v>1.0182574704878569</v>
      </c>
      <c r="K37" s="578">
        <f t="shared" si="9"/>
        <v>2.1066224320117475</v>
      </c>
      <c r="L37" s="578">
        <f t="shared" si="9"/>
        <v>0.76960318828770147</v>
      </c>
      <c r="M37" s="578">
        <f t="shared" si="9"/>
        <v>8.2843605482674526E-2</v>
      </c>
      <c r="N37" s="575">
        <f t="shared" si="9"/>
        <v>5.4985329147032032E-2</v>
      </c>
      <c r="O37" s="576">
        <f t="shared" si="9"/>
        <v>0</v>
      </c>
      <c r="P37" s="577">
        <f t="shared" si="9"/>
        <v>1.6749229940349185E-2</v>
      </c>
      <c r="Q37" s="563"/>
    </row>
    <row r="38" spans="1:17">
      <c r="A38" s="63" t="s">
        <v>828</v>
      </c>
      <c r="B38" s="564" t="s">
        <v>902</v>
      </c>
      <c r="C38" s="486" t="s">
        <v>647</v>
      </c>
      <c r="D38" s="494">
        <v>2.2999999999999998</v>
      </c>
      <c r="E38" s="561">
        <f>SUM(F38:N38)</f>
        <v>2.2940733494057226</v>
      </c>
      <c r="F38" s="489">
        <f>$D38*F$43/100</f>
        <v>6.9663544413877815E-2</v>
      </c>
      <c r="G38" s="489">
        <f t="shared" ref="G38:P38" si="10">$D38*G$43/100</f>
        <v>0.42080912548110788</v>
      </c>
      <c r="H38" s="489">
        <f t="shared" si="10"/>
        <v>0.10718770931935988</v>
      </c>
      <c r="I38" s="489">
        <f t="shared" si="10"/>
        <v>0.26959486888997297</v>
      </c>
      <c r="J38" s="489">
        <f t="shared" si="10"/>
        <v>0.36030648955724165</v>
      </c>
      <c r="K38" s="489">
        <f t="shared" si="10"/>
        <v>0.74542024517338745</v>
      </c>
      <c r="L38" s="489">
        <f t="shared" si="10"/>
        <v>0.27232112816334053</v>
      </c>
      <c r="M38" s="489">
        <f t="shared" si="10"/>
        <v>2.9313891170792524E-2</v>
      </c>
      <c r="N38" s="562">
        <f t="shared" si="10"/>
        <v>1.9456347236642101E-2</v>
      </c>
      <c r="O38" s="488">
        <f t="shared" si="10"/>
        <v>0</v>
      </c>
      <c r="P38" s="490">
        <f t="shared" si="10"/>
        <v>5.9266505942774028E-3</v>
      </c>
      <c r="Q38" s="563"/>
    </row>
    <row r="39" spans="1:17">
      <c r="A39" s="63" t="s">
        <v>830</v>
      </c>
      <c r="B39" s="579" t="s">
        <v>903</v>
      </c>
      <c r="C39" s="486" t="s">
        <v>647</v>
      </c>
      <c r="D39" s="494">
        <v>2.37</v>
      </c>
      <c r="E39" s="561">
        <f t="shared" ref="E39:E43" si="11">SUM(F39:N39)</f>
        <v>2.3638929730832885</v>
      </c>
      <c r="F39" s="489">
        <f t="shared" ref="F39:P42" si="12">$D39*F$43/100</f>
        <v>7.1783739243865413E-2</v>
      </c>
      <c r="G39" s="489">
        <f t="shared" si="12"/>
        <v>0.43361635973488077</v>
      </c>
      <c r="H39" s="489">
        <f t="shared" si="12"/>
        <v>0.11044994395081867</v>
      </c>
      <c r="I39" s="489">
        <f t="shared" si="12"/>
        <v>0.27779993011705917</v>
      </c>
      <c r="J39" s="489">
        <f t="shared" si="12"/>
        <v>0.37127233923941866</v>
      </c>
      <c r="K39" s="489">
        <f t="shared" si="12"/>
        <v>0.76810694828736015</v>
      </c>
      <c r="L39" s="489">
        <f t="shared" si="12"/>
        <v>0.28060916249874657</v>
      </c>
      <c r="M39" s="489">
        <f t="shared" si="12"/>
        <v>3.0206053075990558E-2</v>
      </c>
      <c r="N39" s="562">
        <f t="shared" si="12"/>
        <v>2.0048496935148603E-2</v>
      </c>
      <c r="O39" s="488">
        <f t="shared" si="12"/>
        <v>0</v>
      </c>
      <c r="P39" s="490">
        <f t="shared" si="12"/>
        <v>6.1070269167119327E-3</v>
      </c>
      <c r="Q39" s="563"/>
    </row>
    <row r="40" spans="1:17">
      <c r="A40" s="63" t="s">
        <v>832</v>
      </c>
      <c r="B40" s="564" t="s">
        <v>904</v>
      </c>
      <c r="C40" s="486" t="s">
        <v>647</v>
      </c>
      <c r="D40" s="494">
        <v>1.48</v>
      </c>
      <c r="E40" s="561">
        <f t="shared" si="11"/>
        <v>1.476186329182813</v>
      </c>
      <c r="F40" s="489">
        <f t="shared" si="12"/>
        <v>4.4826976405451815E-2</v>
      </c>
      <c r="G40" s="489">
        <f t="shared" si="12"/>
        <v>0.27078152422262591</v>
      </c>
      <c r="H40" s="489">
        <f t="shared" si="12"/>
        <v>6.8972960779414186E-2</v>
      </c>
      <c r="I40" s="489">
        <f t="shared" si="12"/>
        <v>0.17347843737267826</v>
      </c>
      <c r="J40" s="489">
        <f t="shared" si="12"/>
        <v>0.23184939328031207</v>
      </c>
      <c r="K40" s="489">
        <f t="shared" si="12"/>
        <v>0.47966172298113635</v>
      </c>
      <c r="L40" s="489">
        <f t="shared" si="12"/>
        <v>0.17523272594858436</v>
      </c>
      <c r="M40" s="489">
        <f t="shared" si="12"/>
        <v>1.8862851709901277E-2</v>
      </c>
      <c r="N40" s="562">
        <f t="shared" si="12"/>
        <v>1.2519736482708831E-2</v>
      </c>
      <c r="O40" s="488">
        <f t="shared" si="12"/>
        <v>0</v>
      </c>
      <c r="P40" s="490">
        <f t="shared" si="12"/>
        <v>3.8136708171871985E-3</v>
      </c>
      <c r="Q40" s="563"/>
    </row>
    <row r="41" spans="1:17">
      <c r="A41" s="150" t="s">
        <v>834</v>
      </c>
      <c r="B41" s="580" t="s">
        <v>905</v>
      </c>
      <c r="C41" s="486" t="s">
        <v>647</v>
      </c>
      <c r="D41" s="581">
        <v>0</v>
      </c>
      <c r="E41" s="561">
        <f t="shared" si="11"/>
        <v>0</v>
      </c>
      <c r="F41" s="489">
        <f t="shared" si="12"/>
        <v>0</v>
      </c>
      <c r="G41" s="489">
        <f t="shared" si="12"/>
        <v>0</v>
      </c>
      <c r="H41" s="489">
        <f t="shared" si="12"/>
        <v>0</v>
      </c>
      <c r="I41" s="489">
        <f t="shared" si="12"/>
        <v>0</v>
      </c>
      <c r="J41" s="489">
        <f t="shared" si="12"/>
        <v>0</v>
      </c>
      <c r="K41" s="489">
        <f t="shared" si="12"/>
        <v>0</v>
      </c>
      <c r="L41" s="489">
        <f t="shared" si="12"/>
        <v>0</v>
      </c>
      <c r="M41" s="489">
        <f t="shared" si="12"/>
        <v>0</v>
      </c>
      <c r="N41" s="562">
        <f t="shared" si="12"/>
        <v>0</v>
      </c>
      <c r="O41" s="488">
        <f t="shared" si="12"/>
        <v>0</v>
      </c>
      <c r="P41" s="490">
        <f t="shared" si="12"/>
        <v>0</v>
      </c>
      <c r="Q41" s="582"/>
    </row>
    <row r="42" spans="1:17" ht="25.5">
      <c r="A42" s="150" t="s">
        <v>906</v>
      </c>
      <c r="B42" s="580" t="s">
        <v>907</v>
      </c>
      <c r="C42" s="486" t="s">
        <v>647</v>
      </c>
      <c r="D42" s="581">
        <v>0.35</v>
      </c>
      <c r="E42" s="561">
        <f t="shared" si="11"/>
        <v>0.34909811838782734</v>
      </c>
      <c r="F42" s="489">
        <f t="shared" si="12"/>
        <v>1.0600974149937929E-2</v>
      </c>
      <c r="G42" s="489">
        <f t="shared" si="12"/>
        <v>6.4036171268864239E-2</v>
      </c>
      <c r="H42" s="489">
        <f t="shared" si="12"/>
        <v>1.6311173157293895E-2</v>
      </c>
      <c r="I42" s="489">
        <f t="shared" si="12"/>
        <v>4.1025306135430671E-2</v>
      </c>
      <c r="J42" s="489">
        <f t="shared" si="12"/>
        <v>5.4829248410884608E-2</v>
      </c>
      <c r="K42" s="489">
        <f t="shared" si="12"/>
        <v>0.11343351556986331</v>
      </c>
      <c r="L42" s="489">
        <f t="shared" si="12"/>
        <v>4.144017167703009E-2</v>
      </c>
      <c r="M42" s="489">
        <f t="shared" si="12"/>
        <v>4.4608095259901668E-3</v>
      </c>
      <c r="N42" s="562">
        <f t="shared" si="12"/>
        <v>2.960748492532494E-3</v>
      </c>
      <c r="O42" s="488">
        <f t="shared" si="12"/>
        <v>0</v>
      </c>
      <c r="P42" s="490">
        <f t="shared" si="12"/>
        <v>9.0188161217264829E-4</v>
      </c>
      <c r="Q42" s="582"/>
    </row>
    <row r="43" spans="1:17" ht="26.25" thickBot="1">
      <c r="A43" s="107" t="s">
        <v>353</v>
      </c>
      <c r="B43" s="583" t="s">
        <v>908</v>
      </c>
      <c r="C43" s="460" t="s">
        <v>838</v>
      </c>
      <c r="D43" s="109">
        <f>SUM(E43,O43,P43)</f>
        <v>100.00000000000001</v>
      </c>
      <c r="E43" s="584">
        <f t="shared" si="11"/>
        <v>99.742319539379253</v>
      </c>
      <c r="F43" s="585">
        <v>3.0288497571251227</v>
      </c>
      <c r="G43" s="585">
        <v>18.296048933961213</v>
      </c>
      <c r="H43" s="585">
        <v>4.660335187798256</v>
      </c>
      <c r="I43" s="585">
        <v>11.721516038694478</v>
      </c>
      <c r="J43" s="585">
        <v>15.665499545967032</v>
      </c>
      <c r="K43" s="585">
        <v>32.409575877103805</v>
      </c>
      <c r="L43" s="585">
        <v>11.840049050580024</v>
      </c>
      <c r="M43" s="585">
        <v>1.2745170074257619</v>
      </c>
      <c r="N43" s="586">
        <v>0.8459281407235697</v>
      </c>
      <c r="O43" s="587">
        <v>0</v>
      </c>
      <c r="P43" s="588">
        <v>0.25768046062075667</v>
      </c>
      <c r="Q43" s="589" t="s">
        <v>909</v>
      </c>
    </row>
    <row r="44" spans="1:17">
      <c r="A44" s="529"/>
      <c r="B44" s="530"/>
      <c r="C44" s="531"/>
      <c r="D44" s="532"/>
      <c r="E44" s="532"/>
      <c r="F44" s="532"/>
      <c r="G44" s="533"/>
      <c r="H44" s="533"/>
      <c r="I44" s="533"/>
      <c r="J44" s="533"/>
      <c r="K44" s="533"/>
      <c r="L44" s="533"/>
      <c r="M44" s="533"/>
      <c r="N44" s="533"/>
      <c r="O44" s="533"/>
      <c r="P44" s="533"/>
      <c r="Q44" s="468"/>
    </row>
    <row r="45" spans="1:17">
      <c r="A45" s="590"/>
      <c r="B45" s="591"/>
      <c r="C45" s="592"/>
      <c r="D45" s="593"/>
      <c r="E45" s="593"/>
      <c r="F45" s="593"/>
      <c r="G45" s="594"/>
      <c r="H45" s="594"/>
      <c r="I45" s="594"/>
      <c r="J45" s="594"/>
      <c r="K45" s="594"/>
      <c r="L45" s="594"/>
      <c r="M45" s="594"/>
      <c r="N45" s="594"/>
      <c r="O45" s="594"/>
      <c r="P45" s="594"/>
      <c r="Q45" s="545"/>
    </row>
    <row r="46" spans="1:17">
      <c r="A46" s="543"/>
      <c r="B46" s="544"/>
      <c r="C46" s="544"/>
      <c r="D46" s="544"/>
      <c r="E46" s="544"/>
      <c r="F46" s="544"/>
      <c r="G46" s="545"/>
      <c r="H46" s="545"/>
      <c r="I46" s="545"/>
      <c r="J46" s="545"/>
      <c r="K46" s="545"/>
      <c r="L46" s="545"/>
      <c r="M46" s="545"/>
      <c r="N46" s="545"/>
      <c r="O46" s="545"/>
      <c r="P46" s="545"/>
      <c r="Q46" s="545"/>
    </row>
    <row r="47" spans="1:17">
      <c r="A47" s="543"/>
      <c r="B47" s="544"/>
      <c r="C47" s="544"/>
      <c r="D47" s="544"/>
      <c r="E47" s="544"/>
      <c r="F47" s="544"/>
      <c r="G47" s="545"/>
      <c r="H47" s="545"/>
      <c r="I47" s="545"/>
      <c r="J47" s="545"/>
      <c r="K47" s="545"/>
      <c r="L47" s="545"/>
      <c r="M47" s="545"/>
      <c r="N47" s="545"/>
      <c r="O47" s="545"/>
      <c r="P47" s="545"/>
      <c r="Q47" s="545"/>
    </row>
    <row r="48" spans="1:17">
      <c r="A48" s="543"/>
      <c r="B48" s="544"/>
      <c r="C48" s="544"/>
      <c r="D48" s="544"/>
      <c r="E48" s="544"/>
      <c r="F48" s="544"/>
      <c r="G48" s="545"/>
      <c r="H48" s="545"/>
      <c r="I48" s="545"/>
      <c r="J48" s="545"/>
      <c r="K48" s="545"/>
      <c r="L48" s="545"/>
      <c r="M48" s="545"/>
      <c r="N48" s="545"/>
      <c r="O48" s="545"/>
      <c r="P48" s="545"/>
      <c r="Q48" s="545"/>
    </row>
    <row r="49" spans="1:17">
      <c r="A49" s="543"/>
      <c r="B49" s="544"/>
      <c r="C49" s="544"/>
      <c r="D49" s="544"/>
      <c r="E49" s="544"/>
      <c r="F49" s="544"/>
      <c r="G49" s="545"/>
      <c r="H49" s="545"/>
      <c r="I49" s="545"/>
      <c r="J49" s="545"/>
      <c r="K49" s="545"/>
      <c r="L49" s="545"/>
      <c r="M49" s="545"/>
      <c r="N49" s="545"/>
      <c r="O49" s="545"/>
      <c r="P49" s="545"/>
      <c r="Q49" s="545"/>
    </row>
  </sheetData>
  <sheetProtection password="F757" sheet="1" objects="1" scenarios="1"/>
  <mergeCells count="17">
    <mergeCell ref="F10:F12"/>
    <mergeCell ref="G10:I11"/>
    <mergeCell ref="J10:N11"/>
    <mergeCell ref="A1:Q1"/>
    <mergeCell ref="A2:Q2"/>
    <mergeCell ref="A3:Q3"/>
    <mergeCell ref="A5:Q5"/>
    <mergeCell ref="Q9:Q12"/>
    <mergeCell ref="I8:P8"/>
    <mergeCell ref="A9:A12"/>
    <mergeCell ref="B9:B12"/>
    <mergeCell ref="C9:C12"/>
    <mergeCell ref="D9:D12"/>
    <mergeCell ref="E9:E12"/>
    <mergeCell ref="F9:N9"/>
    <mergeCell ref="O9:O12"/>
    <mergeCell ref="P9:P12"/>
  </mergeCells>
  <pageMargins left="0" right="0" top="0.74803149606299213" bottom="0.74803149606299213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16</vt:i4>
      </vt:variant>
      <vt:variant>
        <vt:lpstr>Įvardytieji diapazonai</vt:lpstr>
      </vt:variant>
      <vt:variant>
        <vt:i4>5369</vt:i4>
      </vt:variant>
    </vt:vector>
  </HeadingPairs>
  <TitlesOfParts>
    <vt:vector size="5385" baseType="lpstr">
      <vt:lpstr>Forma 1</vt:lpstr>
      <vt:lpstr>Forma 4</vt:lpstr>
      <vt:lpstr>Forma 5</vt:lpstr>
      <vt:lpstr>Forma 6</vt:lpstr>
      <vt:lpstr>Forma 7</vt:lpstr>
      <vt:lpstr>Forma 8</vt:lpstr>
      <vt:lpstr>Forma 9</vt:lpstr>
      <vt:lpstr>Forma 11</vt:lpstr>
      <vt:lpstr>Forma 12</vt:lpstr>
      <vt:lpstr>Forma 13</vt:lpstr>
      <vt:lpstr>Forma 16</vt:lpstr>
      <vt:lpstr>Forma 2</vt:lpstr>
      <vt:lpstr>Forma 3</vt:lpstr>
      <vt:lpstr>Forma 10</vt:lpstr>
      <vt:lpstr>Forma 14</vt:lpstr>
      <vt:lpstr>Forma 15</vt:lpstr>
      <vt:lpstr>'Forma 1'!VAS001_D_20M</vt:lpstr>
      <vt:lpstr>'Forma 1'!VAS001_D_AkcijuPriedai</vt:lpstr>
      <vt:lpstr>'Forma 1'!VAS001_D_AnkstesniujuMetuPelnas</vt:lpstr>
      <vt:lpstr>'Forma 1'!VAS001_D_AsocijuotosiomsImonemsMoketinos</vt:lpstr>
      <vt:lpstr>'Forma 1'!VAS001_D_AsocijuotosiomsImonemsMoketinos2</vt:lpstr>
      <vt:lpstr>'Forma 1'!VAS001_D_AsocijuotuImoniuAkcijos</vt:lpstr>
      <vt:lpstr>'Forma 1'!VAS001_D_AsocijuotuImoniuSkolos</vt:lpstr>
      <vt:lpstr>'Forma 1'!VAS001_D_AtaskaitiniuMetuPelnas</vt:lpstr>
      <vt:lpstr>'Forma 1'!VAS001_D_ATEINANCIULAIKOTARPIUSANAUDOS</vt:lpstr>
      <vt:lpstr>'Forma 1'!VAS001_D_ATIDEJINIAI</vt:lpstr>
      <vt:lpstr>'Forma 1'!VAS001_D_AtidetojoPelnoMokescio</vt:lpstr>
      <vt:lpstr>'Forma 1'!VAS001_D_Atsargos</vt:lpstr>
      <vt:lpstr>'Forma 1'!VAS001_D_BiologinisTurtas</vt:lpstr>
      <vt:lpstr>'Forma 1'!VAS001_D_BiologinisTurtas2</vt:lpstr>
      <vt:lpstr>'Forma 1'!VAS001_D_DOTACIJOSSUBSIDIJOS</vt:lpstr>
      <vt:lpstr>'Forma 1'!VAS001_D_DotacijosSusijusiosSu</vt:lpstr>
      <vt:lpstr>'Forma 1'!VAS001_D_DotacijosSusijusiosSuPajamomis</vt:lpstr>
      <vt:lpstr>'Forma 1'!VAS001_D_FinansinisTurtas</vt:lpstr>
      <vt:lpstr>'Forma 1'!VAS001_D_GautiAvansai</vt:lpstr>
      <vt:lpstr>'Forma 1'!VAS001_D_GautiAvansai2</vt:lpstr>
      <vt:lpstr>'Forma 1'!VAS001_D_IlgalaikesInvesticijos</vt:lpstr>
      <vt:lpstr>'Forma 1'!VAS001_D_IlgalaikisMaterialusTurtas</vt:lpstr>
      <vt:lpstr>'Forma 1'!VAS001_D_ILGALAIKISTURTAS</vt:lpstr>
      <vt:lpstr>'Forma 1'!VAS001_D_ImoniuGrupesImonems</vt:lpstr>
      <vt:lpstr>'Forma 1'!VAS001_D_ImoniuGrupesImonems2</vt:lpstr>
      <vt:lpstr>'Forma 1'!VAS001_D_ImoniuGrupesImoniu</vt:lpstr>
      <vt:lpstr>'Forma 1'!VAS001_D_ImoniuGrupesImoniuAkcijos</vt:lpstr>
      <vt:lpstr>'Forma 1'!VAS001_D_ImoniuGrupesImoniuSkolos</vt:lpstr>
      <vt:lpstr>'Forma 1'!VAS001_D_InvesticinisTurtas</vt:lpstr>
      <vt:lpstr>'Forma 1'!VAS001_D_IsAsocijuotujuImoniu</vt:lpstr>
      <vt:lpstr>'Forma 1'!VAS001_D_IsImoniuGrupes</vt:lpstr>
      <vt:lpstr>'Forma 1'!VAS001_D_IsSioSkaiciaus</vt:lpstr>
      <vt:lpstr>'Forma 1'!VAS001_D_IsSioSkaiciaus2</vt:lpstr>
      <vt:lpstr>'Forma 1'!VAS001_D_IsSioSkaiciaus3</vt:lpstr>
      <vt:lpstr>'Forma 1'!VAS001_D_IstatinispasirasytasisArba</vt:lpstr>
      <vt:lpstr>'Forma 1'!VAS001_D_KanalizacijosTinklai</vt:lpstr>
      <vt:lpstr>'Forma 1'!VAS001_D_Kapitalas</vt:lpstr>
      <vt:lpstr>'Forma 1'!VAS001_D_KitasFinansinisTurtas</vt:lpstr>
      <vt:lpstr>'Forma 1'!VAS001_D_KitasIlgalaikisTurtas</vt:lpstr>
      <vt:lpstr>'Forma 1'!VAS001_D_KitasNematerialusTurtas</vt:lpstr>
      <vt:lpstr>'Forma 1'!VAS001_D_KitasTurtas</vt:lpstr>
      <vt:lpstr>'Forma 1'!VAS001_D_KitiAtidejiniai</vt:lpstr>
      <vt:lpstr>'Forma 1'!VAS001_D_KitiIrenginiaiprietaisaiIr</vt:lpstr>
      <vt:lpstr>'Forma 1'!VAS001_D_KitiRezervai</vt:lpstr>
      <vt:lpstr>'Forma 1'!VAS001_D_KitosGautinosSumos</vt:lpstr>
      <vt:lpstr>'Forma 1'!VAS001_D_KitosInvesticijos</vt:lpstr>
      <vt:lpstr>'Forma 1'!VAS001_D_KitosMoketinosSumos</vt:lpstr>
      <vt:lpstr>'Forma 1'!VAS001_D_KitosMoketinosSumos2</vt:lpstr>
      <vt:lpstr>'Forma 1'!VAS001_D_KoncesijosPatentaiLicencijos</vt:lpstr>
      <vt:lpstr>'Forma 1'!VAS001_D_MasinosIrIranga</vt:lpstr>
      <vt:lpstr>'Forma 1'!VAS001_D_MaterialusisTurtas</vt:lpstr>
      <vt:lpstr>'Forma 1'!VAS001_D_MokesciuAtidejiniai</vt:lpstr>
      <vt:lpstr>'Forma 1'!VAS001_D_MOKETINOSSUMOS</vt:lpstr>
      <vt:lpstr>'Forma 1'!VAS001_D_NebaigtaProdukcijaIr</vt:lpstr>
      <vt:lpstr>'Forma 1'!VAS001_D_NematerialusisTurtas</vt:lpstr>
      <vt:lpstr>'Forma 1'!VAS001_D_NepaskirstytasisPelnasnuostoliai</vt:lpstr>
      <vt:lpstr>'Forma 1'!VAS001_D_NUOSAVASKAPITALAS</vt:lpstr>
      <vt:lpstr>'Forma 1'!VAS001_D_NUOSAVOKAPITALOIR</vt:lpstr>
      <vt:lpstr>'Forma 1'!VAS001_D_PagalVekseliusIr</vt:lpstr>
      <vt:lpstr>'Forma 1'!VAS001_D_PagalVekseliusIr2</vt:lpstr>
      <vt:lpstr>'Forma 1'!VAS001_D_PasirasytasisNeapmoketasKapitalas</vt:lpstr>
      <vt:lpstr>'Forma 1'!VAS001_D_PaskolosAsocijuotosiomsImonems</vt:lpstr>
      <vt:lpstr>'Forma 1'!VAS001_D_PaskolosImoniuGrupes</vt:lpstr>
      <vt:lpstr>'Forma 1'!VAS001_D_Pastatai</vt:lpstr>
      <vt:lpstr>'Forma 1'!VAS001_D_PelnoMokescioIsipareigojimai</vt:lpstr>
      <vt:lpstr>'Forma 1'!VAS001_D_PensijuIrPanasiu</vt:lpstr>
      <vt:lpstr>'Forma 1'!VAS001_D_PerkainojimoRezervas</vt:lpstr>
      <vt:lpstr>'Forma 1'!VAS001_D_PerVieneriusMetus</vt:lpstr>
      <vt:lpstr>'Forma 1'!VAS001_D_PerVienusMetus</vt:lpstr>
      <vt:lpstr>'Forma 1'!VAS001_D_PinigaiIrPinigu</vt:lpstr>
      <vt:lpstr>'Forma 1'!VAS001_D_PirkejuSkolos</vt:lpstr>
      <vt:lpstr>'Forma 1'!VAS001_D_PirktosPrekesSkirtos</vt:lpstr>
      <vt:lpstr>'Forma 1'!VAS001_D_PletrosDarbai</vt:lpstr>
      <vt:lpstr>'Forma 1'!VAS001_D_PoVienuMetu</vt:lpstr>
      <vt:lpstr>'Forma 1'!VAS001_D_PoVienuMetuMoketinos</vt:lpstr>
      <vt:lpstr>'Forma 1'!VAS001_D_Prestizas</vt:lpstr>
      <vt:lpstr>'Forma 1'!VAS001_D_PrivalomasisRezervasArba</vt:lpstr>
      <vt:lpstr>'Forma 1'!VAS001_D_Produkcija</vt:lpstr>
      <vt:lpstr>'Forma 1'!VAS001_D_ProgramineIranga</vt:lpstr>
      <vt:lpstr>'Forma 1'!VAS001_D_Rezervai</vt:lpstr>
      <vt:lpstr>'Forma 1'!VAS001_D_SavomsAkcijomsIsigyti</vt:lpstr>
      <vt:lpstr>'Forma 1'!VAS001_D_SavosAkcijosPajai</vt:lpstr>
      <vt:lpstr>'Forma 1'!VAS001_D_SkoliniaiIsipareigojimai</vt:lpstr>
      <vt:lpstr>'Forma 1'!VAS001_D_SkoliniaiIsipareigojimai2</vt:lpstr>
      <vt:lpstr>'Forma 1'!VAS001_D_SkolosKreditoIstaigoms</vt:lpstr>
      <vt:lpstr>'Forma 1'!VAS001_D_SkolosKreditoIstaigoms2</vt:lpstr>
      <vt:lpstr>'Forma 1'!VAS001_D_SkolosTiekejams</vt:lpstr>
      <vt:lpstr>'Forma 1'!VAS001_D_SkolosTiekejams2</vt:lpstr>
      <vt:lpstr>'Forma 1'!VAS001_D_Statiniai</vt:lpstr>
      <vt:lpstr>'Forma 1'!VAS001_D_SuDarboSantykiais</vt:lpstr>
      <vt:lpstr>'Forma 1'!VAS001_D_SUKAUPTOSSANAUDOSIR</vt:lpstr>
      <vt:lpstr>'Forma 1'!VAS001_D_SumoketiAvansai</vt:lpstr>
      <vt:lpstr>'Forma 1'!VAS001_D_SumoketiAvansaiIr</vt:lpstr>
      <vt:lpstr>'Forma 1'!VAS001_D_SumoketiAvansaiIr2</vt:lpstr>
      <vt:lpstr>'Forma 1'!VAS001_D_TransportoPriemones</vt:lpstr>
      <vt:lpstr>'Forma 1'!VAS001_D_TrumpalaikesInvesticijos</vt:lpstr>
      <vt:lpstr>'Forma 1'!VAS001_D_TRUMPALAIKISTURTAS</vt:lpstr>
      <vt:lpstr>'Forma 1'!VAS001_D_TURTASISVISO</vt:lpstr>
      <vt:lpstr>'Forma 1'!VAS001_D_VandentiekioTinklai</vt:lpstr>
      <vt:lpstr>'Forma 1'!VAS001_D_ZaliavosMedziagosIr</vt:lpstr>
      <vt:lpstr>'Forma 1'!VAS001_D_Zeme</vt:lpstr>
      <vt:lpstr>'Forma 1'!VAS001_F_AkcijuPriedai20M</vt:lpstr>
      <vt:lpstr>'Forma 1'!VAS001_F_AnkstesniujuMetuPelnas20M</vt:lpstr>
      <vt:lpstr>'Forma 1'!VAS001_F_AsocijuotosiomsImonemsMoketinos20M</vt:lpstr>
      <vt:lpstr>'Forma 1'!VAS001_F_AsocijuotosiomsImonemsMoketinos220M</vt:lpstr>
      <vt:lpstr>'Forma 1'!VAS001_F_AsocijuotuImoniuAkcijos20M</vt:lpstr>
      <vt:lpstr>'Forma 1'!VAS001_F_AsocijuotuImoniuSkolos20M</vt:lpstr>
      <vt:lpstr>'Forma 1'!VAS001_F_AtaskaitiniuMetuPelnas20M</vt:lpstr>
      <vt:lpstr>'Forma 1'!VAS001_F_ATEINANCIULAIKOTARPIUSANAUDOS20M</vt:lpstr>
      <vt:lpstr>'Forma 1'!VAS001_F_ATIDEJINIAI20M</vt:lpstr>
      <vt:lpstr>'Forma 1'!VAS001_F_AtidetojoPelnoMokescio20M</vt:lpstr>
      <vt:lpstr>'Forma 1'!VAS001_F_Atsargos20M</vt:lpstr>
      <vt:lpstr>'Forma 1'!VAS001_F_BiologinisTurtas20M</vt:lpstr>
      <vt:lpstr>'Forma 1'!VAS001_F_BiologinisTurtas220M</vt:lpstr>
      <vt:lpstr>'Forma 1'!VAS001_F_DOTACIJOSSUBSIDIJOS20M</vt:lpstr>
      <vt:lpstr>'Forma 1'!VAS001_F_DotacijosSusijusiosSu20M</vt:lpstr>
      <vt:lpstr>'Forma 1'!VAS001_F_DotacijosSusijusiosSuPajamomis20M</vt:lpstr>
      <vt:lpstr>'Forma 1'!VAS001_F_FinansinisTurtas20M</vt:lpstr>
      <vt:lpstr>'Forma 1'!VAS001_F_GautiAvansai20M</vt:lpstr>
      <vt:lpstr>'Forma 1'!VAS001_F_GautiAvansai220M</vt:lpstr>
      <vt:lpstr>'Forma 1'!VAS001_F_IlgalaikesInvesticijos20M</vt:lpstr>
      <vt:lpstr>'Forma 1'!VAS001_F_IlgalaikisMaterialusTurtas20M</vt:lpstr>
      <vt:lpstr>'Forma 1'!VAS001_F_ILGALAIKISTURTAS20M</vt:lpstr>
      <vt:lpstr>'Forma 1'!VAS001_F_ImoniuGrupesImonems20M</vt:lpstr>
      <vt:lpstr>'Forma 1'!VAS001_F_ImoniuGrupesImonems220M</vt:lpstr>
      <vt:lpstr>'Forma 1'!VAS001_F_ImoniuGrupesImoniu20M</vt:lpstr>
      <vt:lpstr>'Forma 1'!VAS001_F_ImoniuGrupesImoniuAkcijos20M</vt:lpstr>
      <vt:lpstr>'Forma 1'!VAS001_F_ImoniuGrupesImoniuSkolos20M</vt:lpstr>
      <vt:lpstr>'Forma 1'!VAS001_F_InvesticinisTurtas20M</vt:lpstr>
      <vt:lpstr>'Forma 1'!VAS001_F_IsAsocijuotujuImoniu20M</vt:lpstr>
      <vt:lpstr>'Forma 1'!VAS001_F_IsImoniuGrupes20M</vt:lpstr>
      <vt:lpstr>'Forma 1'!VAS001_F_IsSioSkaiciaus20M</vt:lpstr>
      <vt:lpstr>'Forma 1'!VAS001_F_IsSioSkaiciaus220M</vt:lpstr>
      <vt:lpstr>'Forma 1'!VAS001_F_IsSioSkaiciaus320M</vt:lpstr>
      <vt:lpstr>'Forma 1'!VAS001_F_IstatinispasirasytasisArba20M</vt:lpstr>
      <vt:lpstr>'Forma 1'!VAS001_F_KanalizacijosTinklai20M</vt:lpstr>
      <vt:lpstr>'Forma 1'!VAS001_F_Kapitalas20M</vt:lpstr>
      <vt:lpstr>'Forma 1'!VAS001_F_KitasFinansinisTurtas20M</vt:lpstr>
      <vt:lpstr>'Forma 1'!VAS001_F_KitasIlgalaikisTurtas20M</vt:lpstr>
      <vt:lpstr>'Forma 1'!VAS001_F_KitasNematerialusTurtas20M</vt:lpstr>
      <vt:lpstr>'Forma 1'!VAS001_F_KitasTurtas20M</vt:lpstr>
      <vt:lpstr>'Forma 1'!VAS001_F_KitiAtidejiniai20M</vt:lpstr>
      <vt:lpstr>'Forma 1'!VAS001_F_KitiIrenginiaiprietaisaiIr20M</vt:lpstr>
      <vt:lpstr>'Forma 1'!VAS001_F_KitiRezervai20M</vt:lpstr>
      <vt:lpstr>'Forma 1'!VAS001_F_KitosGautinosSumos20M</vt:lpstr>
      <vt:lpstr>'Forma 1'!VAS001_F_KitosInvesticijos20M</vt:lpstr>
      <vt:lpstr>'Forma 1'!VAS001_F_KitosMoketinosSumos20M</vt:lpstr>
      <vt:lpstr>'Forma 1'!VAS001_F_KitosMoketinosSumos220M</vt:lpstr>
      <vt:lpstr>'Forma 1'!VAS001_F_KoncesijosPatentaiLicencijos20M</vt:lpstr>
      <vt:lpstr>'Forma 1'!VAS001_F_MasinosIrIranga20M</vt:lpstr>
      <vt:lpstr>'Forma 1'!VAS001_F_MaterialusisTurtas20M</vt:lpstr>
      <vt:lpstr>'Forma 1'!VAS001_F_MokesciuAtidejiniai20M</vt:lpstr>
      <vt:lpstr>'Forma 1'!VAS001_F_MOKETINOSSUMOS20M</vt:lpstr>
      <vt:lpstr>'Forma 1'!VAS001_F_NebaigtaProdukcijaIr20M</vt:lpstr>
      <vt:lpstr>'Forma 1'!VAS001_F_NematerialusisTurtas20M</vt:lpstr>
      <vt:lpstr>'Forma 1'!VAS001_F_NepaskirstytasisPelnasnuostoliai20M</vt:lpstr>
      <vt:lpstr>'Forma 1'!VAS001_F_NUOSAVASKAPITALAS20M</vt:lpstr>
      <vt:lpstr>'Forma 1'!VAS001_F_NUOSAVOKAPITALOIR20M</vt:lpstr>
      <vt:lpstr>'Forma 1'!VAS001_F_PagalVekseliusIr20M</vt:lpstr>
      <vt:lpstr>'Forma 1'!VAS001_F_PagalVekseliusIr220M</vt:lpstr>
      <vt:lpstr>'Forma 1'!VAS001_F_PasirasytasisNeapmoketasKapitalas20M</vt:lpstr>
      <vt:lpstr>'Forma 1'!VAS001_F_PaskolosAsocijuotosiomsImonems20M</vt:lpstr>
      <vt:lpstr>'Forma 1'!VAS001_F_PaskolosImoniuGrupes20M</vt:lpstr>
      <vt:lpstr>'Forma 1'!VAS001_F_Pastatai20M</vt:lpstr>
      <vt:lpstr>'Forma 1'!VAS001_F_PelnoMokescioIsipareigojimai20M</vt:lpstr>
      <vt:lpstr>'Forma 1'!VAS001_F_PensijuIrPanasiu20M</vt:lpstr>
      <vt:lpstr>'Forma 1'!VAS001_F_PerkainojimoRezervas20M</vt:lpstr>
      <vt:lpstr>'Forma 1'!VAS001_F_PerVieneriusMetus20M</vt:lpstr>
      <vt:lpstr>'Forma 1'!VAS001_F_PerVienusMetus20M</vt:lpstr>
      <vt:lpstr>'Forma 1'!VAS001_F_PinigaiIrPinigu20M</vt:lpstr>
      <vt:lpstr>'Forma 1'!VAS001_F_PirkejuSkolos20M</vt:lpstr>
      <vt:lpstr>'Forma 1'!VAS001_F_PirktosPrekesSkirtos20M</vt:lpstr>
      <vt:lpstr>'Forma 1'!VAS001_F_PletrosDarbai20M</vt:lpstr>
      <vt:lpstr>'Forma 1'!VAS001_F_PoVienuMetu20M</vt:lpstr>
      <vt:lpstr>'Forma 1'!VAS001_F_PoVienuMetuMoketinos20M</vt:lpstr>
      <vt:lpstr>'Forma 1'!VAS001_F_Prestizas20M</vt:lpstr>
      <vt:lpstr>'Forma 1'!VAS001_F_PrivalomasisRezervasArba20M</vt:lpstr>
      <vt:lpstr>'Forma 1'!VAS001_F_Produkcija20M</vt:lpstr>
      <vt:lpstr>'Forma 1'!VAS001_F_ProgramineIranga20M</vt:lpstr>
      <vt:lpstr>'Forma 1'!VAS001_F_Rezervai20M</vt:lpstr>
      <vt:lpstr>'Forma 1'!VAS001_F_SavomsAkcijomsIsigyti20M</vt:lpstr>
      <vt:lpstr>'Forma 1'!VAS001_F_SavosAkcijosPajai20M</vt:lpstr>
      <vt:lpstr>'Forma 1'!VAS001_F_SkoliniaiIsipareigojimai20M</vt:lpstr>
      <vt:lpstr>'Forma 1'!VAS001_F_SkoliniaiIsipareigojimai220M</vt:lpstr>
      <vt:lpstr>'Forma 1'!VAS001_F_SkolosKreditoIstaigoms20M</vt:lpstr>
      <vt:lpstr>'Forma 1'!VAS001_F_SkolosKreditoIstaigoms220M</vt:lpstr>
      <vt:lpstr>'Forma 1'!VAS001_F_SkolosTiekejams20M</vt:lpstr>
      <vt:lpstr>'Forma 1'!VAS001_F_SkolosTiekejams220M</vt:lpstr>
      <vt:lpstr>'Forma 1'!VAS001_F_Statiniai20M</vt:lpstr>
      <vt:lpstr>'Forma 1'!VAS001_F_SuDarboSantykiais20M</vt:lpstr>
      <vt:lpstr>'Forma 1'!VAS001_F_SUKAUPTOSSANAUDOSIR20M</vt:lpstr>
      <vt:lpstr>'Forma 1'!VAS001_F_SumoketiAvansai20M</vt:lpstr>
      <vt:lpstr>'Forma 1'!VAS001_F_SumoketiAvansaiIr20M</vt:lpstr>
      <vt:lpstr>'Forma 1'!VAS001_F_SumoketiAvansaiIr220M</vt:lpstr>
      <vt:lpstr>'Forma 1'!VAS001_F_TransportoPriemones20M</vt:lpstr>
      <vt:lpstr>'Forma 1'!VAS001_F_TrumpalaikesInvesticijos20M</vt:lpstr>
      <vt:lpstr>'Forma 1'!VAS001_F_TRUMPALAIKISTURTAS20M</vt:lpstr>
      <vt:lpstr>'Forma 1'!VAS001_F_TURTASISVISO20M</vt:lpstr>
      <vt:lpstr>'Forma 1'!VAS001_F_VandentiekioTinklai20M</vt:lpstr>
      <vt:lpstr>'Forma 1'!VAS001_F_ZaliavosMedziagosIr20M</vt:lpstr>
      <vt:lpstr>'Forma 1'!VAS001_F_Zeme20M</vt:lpstr>
      <vt:lpstr>'Forma 2'!VAS002_D_20M</vt:lpstr>
      <vt:lpstr>'Forma 2'!VAS002_D_ApyvartinemsLesoms</vt:lpstr>
      <vt:lpstr>'Forma 2'!VAS002_D_AtsiskaitomujuApskaitos</vt:lpstr>
      <vt:lpstr>'Forma 2'!VAS002_D_AtsiskaitomujuApskaitosPrietaisu</vt:lpstr>
      <vt:lpstr>'Forma 2'!VAS002_D_BauduPajamos</vt:lpstr>
      <vt:lpstr>'Forma 2'!VAS002_D_BendrosiosadministracinesSanaudos</vt:lpstr>
      <vt:lpstr>'Forma 2'!VAS002_D_BENDROSIOSADMINISTRACINESVEIKLOS</vt:lpstr>
      <vt:lpstr>'Forma 2'!VAS002_D_BendrosiosSanaudosPriskirtos</vt:lpstr>
      <vt:lpstr>'Forma 2'!VAS002_D_BENDROVESGRYNASISPELNAS</vt:lpstr>
      <vt:lpstr>'Forma 2'!VAS002_D_BENDROVESPELNASPRIES</vt:lpstr>
      <vt:lpstr>'Forma 2'!VAS002_D_DelspinigiuIrPalukanu</vt:lpstr>
      <vt:lpstr>'Forma 2'!VAS002_D_DumbloTvarkymo</vt:lpstr>
      <vt:lpstr>'Forma 2'!VAS002_D_EnergetikosPadalinioPajamos</vt:lpstr>
      <vt:lpstr>'Forma 2'!VAS002_D_FINANSINEVEIKLA</vt:lpstr>
      <vt:lpstr>'Forma 2'!VAS002_D_FinansinioTurtoPajamos</vt:lpstr>
      <vt:lpstr>'Forma 2'!VAS002_D_GeriamojoVandensTiekimo</vt:lpstr>
      <vt:lpstr>'Forma 2'!VAS002_D_GeriamojoVandensTiekimo2</vt:lpstr>
      <vt:lpstr>'Forma 2'!VAS002_D_IlgalaikioTurtoPerleidimo</vt:lpstr>
      <vt:lpstr>'Forma 2'!VAS002_D_INuotekuTvarkymo</vt:lpstr>
      <vt:lpstr>'Forma 2'!VAS002_D_InvesticijuPerleidimoPelnas</vt:lpstr>
      <vt:lpstr>'Forma 2'!VAS002_D_YPATINGOJIVEIKLA</vt:lpstr>
      <vt:lpstr>'Forma 2'!VAS002_D_IrengimuRemontoPadalinio</vt:lpstr>
      <vt:lpstr>'Forma 2'!VAS002_D_IsJu</vt:lpstr>
      <vt:lpstr>'Forma 2'!VAS002_D_IsJuAutotransporto</vt:lpstr>
      <vt:lpstr>'Forma 2'!VAS002_D_IsJuIVandens</vt:lpstr>
      <vt:lpstr>'Forma 2'!VAS002_D_IsJuRegTurtPaj1</vt:lpstr>
      <vt:lpstr>'Forma 2'!VAS002_D_IsJuRegTurtPaj2</vt:lpstr>
      <vt:lpstr>'Forma 2'!VAS002_D_IsJuRegTurtPaj3</vt:lpstr>
      <vt:lpstr>'Forma 2'!VAS002_D_IsJuValiutuKursu</vt:lpstr>
      <vt:lpstr>'Forma 2'!VAS002_D_KitosNetiesioginiuPadaliniu</vt:lpstr>
      <vt:lpstr>'Forma 2'!VAS002_D_KitosNuotekuTvarkymo</vt:lpstr>
      <vt:lpstr>'Forma 2'!VAS002_D_KitosPajamos</vt:lpstr>
      <vt:lpstr>'Forma 2'!VAS002_D_KITOSREGULIUOJAMOSVEIKLOS</vt:lpstr>
      <vt:lpstr>'Forma 2'!VAS002_D_KitosReguliuojamosVeiklosPajamos</vt:lpstr>
      <vt:lpstr>'Forma 2'!VAS002_D_KitosReguliuojamosVeiklosSanaudos</vt:lpstr>
      <vt:lpstr>'Forma 2'!VAS002_D_KitosSanaudos</vt:lpstr>
      <vt:lpstr>'Forma 2'!VAS002_D_KitosVandensTiekimo</vt:lpstr>
      <vt:lpstr>'Forma 2'!VAS002_D_KITOSVEIKLOSnereguliuojamos</vt:lpstr>
      <vt:lpstr>'Forma 2'!VAS002_D_KitosVeiklosVerslo</vt:lpstr>
      <vt:lpstr>'Forma 2'!VAS002_D_KitosVeiklosVersloVieneto</vt:lpstr>
      <vt:lpstr>'Forma 2'!VAS002_D_KituNetiesioginiuPadaliniu</vt:lpstr>
      <vt:lpstr>'Forma 2'!VAS002_D_MetrologinesPatikrosIr</vt:lpstr>
      <vt:lpstr>'Forma 2'!VAS002_D_NEPASKIRSTYTINOSSANAUDOS</vt:lpstr>
      <vt:lpstr>'Forma 2'!VAS002_D_NETEKIMAI</vt:lpstr>
      <vt:lpstr>'Forma 2'!VAS002_D_NetiesioginesVeiklosSanaudos</vt:lpstr>
      <vt:lpstr>'Forma 2'!VAS002_D_NetiesioginesVeiklosSanaudosPriskirtos</vt:lpstr>
      <vt:lpstr>'Forma 2'!VAS002_D_NetiesioginesVeiklosSanaudosVII</vt:lpstr>
      <vt:lpstr>'Forma 2'!VAS002_D_NuotekuLaboratorijosTeikiamu</vt:lpstr>
      <vt:lpstr>'Forma 2'!VAS002_D_NuotekuSurinkimo</vt:lpstr>
      <vt:lpstr>'Forma 2'!VAS002_D_NuotekuTransportavimoAsenizacijos</vt:lpstr>
      <vt:lpstr>'Forma 2'!VAS002_D_NuotekuTransportavimoAsenizacijosSanaudos</vt:lpstr>
      <vt:lpstr>'Forma 2'!VAS002_D_NuotekuTvarkymoIs</vt:lpstr>
      <vt:lpstr>'Forma 2'!VAS002_D_NuotekuTvarkymoVeiklos</vt:lpstr>
      <vt:lpstr>'Forma 2'!VAS002_D_NuotekuValymo</vt:lpstr>
      <vt:lpstr>'Forma 2'!VAS002_D_PAGAUTE</vt:lpstr>
      <vt:lpstr>'Forma 2'!VAS002_D_PAJAMOSIsREGULIUOJAMOS</vt:lpstr>
      <vt:lpstr>'Forma 2'!VAS002_D_PajamosIsSio</vt:lpstr>
      <vt:lpstr>'Forma 2'!VAS002_D_PajamosUzBiodujas</vt:lpstr>
      <vt:lpstr>'Forma 2'!VAS002_D_PajamosUzBuitiniu</vt:lpstr>
      <vt:lpstr>'Forma 2'!VAS002_D_PajamosUzBuitiniuSurinkima</vt:lpstr>
      <vt:lpstr>'Forma 2'!VAS002_D_PajamosUzBuitiniuValyma</vt:lpstr>
      <vt:lpstr>'Forma 2'!VAS002_D_PajamosUzDumblo</vt:lpstr>
      <vt:lpstr>'Forma 2'!VAS002_D_PajamosUzKitu</vt:lpstr>
      <vt:lpstr>'Forma 2'!VAS002_D_PajamosUzPadidejusia</vt:lpstr>
      <vt:lpstr>'Forma 2'!VAS002_D_PajamosUzParduodama</vt:lpstr>
      <vt:lpstr>'Forma 2'!VAS002_D_PajamosUzPavirsinioVandens</vt:lpstr>
      <vt:lpstr>'Forma 2'!VAS002_D_PajamosUzPavirsiniu</vt:lpstr>
      <vt:lpstr>'Forma 2'!VAS002_D_ParduotoIlgalaikioTurto</vt:lpstr>
      <vt:lpstr>'Forma 2'!VAS002_D_ParduotoTrumpalaikioTurto</vt:lpstr>
      <vt:lpstr>'Forma 2'!VAS002_D_PavirsiniuNuotekuTvarkymo</vt:lpstr>
      <vt:lpstr>'Forma 2'!VAS002_D_PavirsiniuNuotekuTvarkymoJei</vt:lpstr>
      <vt:lpstr>'Forma 2'!VAS002_D_PriskirtosReguliuojamosVeiklos</vt:lpstr>
      <vt:lpstr>'Forma 2'!VAS002_D_ProjektavimoDarbuIr</vt:lpstr>
      <vt:lpstr>'Forma 2'!VAS002_D_REGULIUOJAMOSVEIKLOSVerslo</vt:lpstr>
      <vt:lpstr>'Forma 2'!VAS002_D_REGULIUOJAMOSVEIKLOSVersloVienetu</vt:lpstr>
      <vt:lpstr>'Forma 2'!VAS002_D_SanaudosIsParduodamo</vt:lpstr>
      <vt:lpstr>'Forma 2'!VAS002_D_SanaudosIsParduotu</vt:lpstr>
      <vt:lpstr>'Forma 2'!VAS002_D_SanaudosIsSio</vt:lpstr>
      <vt:lpstr>'Forma 2'!VAS002_D_SanaudosUzPavirsinio</vt:lpstr>
      <vt:lpstr>'Forma 2'!VAS002_D_SumoketiDelspinigiaiBaudos</vt:lpstr>
      <vt:lpstr>'Forma 2'!VAS002_D_TeikiamuKituPaslaugu</vt:lpstr>
      <vt:lpstr>'Forma 2'!VAS002_D_TiesioginesSanaudos</vt:lpstr>
      <vt:lpstr>'Forma 2'!VAS002_D_TiesioginesVeiklosSanaudos</vt:lpstr>
      <vt:lpstr>'Forma 2'!VAS002_D_TiesioginesVeiklosSanaudosIs</vt:lpstr>
      <vt:lpstr>'Forma 2'!VAS002_D_TrumpalaikioTurtoPardavimas</vt:lpstr>
      <vt:lpstr>'Forma 2'!VAS002_D_VandensLaboratorijosTeikiamu</vt:lpstr>
      <vt:lpstr>'Forma 2'!VAS002_D_VANDENTVARKOSI1I5Verslo</vt:lpstr>
      <vt:lpstr>'Forma 2'!VAS002_D_VandentvarkosReikmems</vt:lpstr>
      <vt:lpstr>'Forma 2'!VAS002_F_ApyvartinemsLesoms20M</vt:lpstr>
      <vt:lpstr>'Forma 2'!VAS002_F_AtsiskaitomujuApskaitos20M</vt:lpstr>
      <vt:lpstr>'Forma 2'!VAS002_F_AtsiskaitomujuApskaitosPrietaisu20M</vt:lpstr>
      <vt:lpstr>'Forma 2'!VAS002_F_BauduPajamos20M</vt:lpstr>
      <vt:lpstr>'Forma 2'!VAS002_F_BendrosiosadministracinesSanaudos20M</vt:lpstr>
      <vt:lpstr>'Forma 2'!VAS002_F_BENDROSIOSADMINISTRACINESVEIKLOS20M</vt:lpstr>
      <vt:lpstr>'Forma 2'!VAS002_F_BendrosiosSanaudosPriskirtos20M</vt:lpstr>
      <vt:lpstr>'Forma 2'!VAS002_F_BENDROVESGRYNASISPELNAS20M</vt:lpstr>
      <vt:lpstr>'Forma 2'!VAS002_F_BENDROVESPELNASPRIES20M</vt:lpstr>
      <vt:lpstr>'Forma 2'!VAS002_F_DelspinigiuIrPalukanu20M</vt:lpstr>
      <vt:lpstr>'Forma 2'!VAS002_F_DumbloTvarkymo20M</vt:lpstr>
      <vt:lpstr>'Forma 2'!VAS002_F_EnergetikosPadalinioPajamos20M</vt:lpstr>
      <vt:lpstr>'Forma 2'!VAS002_F_FINANSINEVEIKLA20M</vt:lpstr>
      <vt:lpstr>'Forma 2'!VAS002_F_FinansinioTurtoPajamos20M</vt:lpstr>
      <vt:lpstr>'Forma 2'!VAS002_F_GeriamojoVandensTiekimo20M</vt:lpstr>
      <vt:lpstr>'Forma 2'!VAS002_F_GeriamojoVandensTiekimo220M</vt:lpstr>
      <vt:lpstr>'Forma 2'!VAS002_F_IlgalaikioTurtoPerleidimo20M</vt:lpstr>
      <vt:lpstr>'Forma 2'!VAS002_F_INuotekuTvarkymo20M</vt:lpstr>
      <vt:lpstr>'Forma 2'!VAS002_F_InvesticijuPerleidimoPelnas20M</vt:lpstr>
      <vt:lpstr>'Forma 2'!VAS002_F_YPATINGOJIVEIKLA20M</vt:lpstr>
      <vt:lpstr>'Forma 2'!VAS002_F_IrengimuRemontoPadalinio20M</vt:lpstr>
      <vt:lpstr>'Forma 2'!VAS002_F_IsJu20M</vt:lpstr>
      <vt:lpstr>'Forma 2'!VAS002_F_IsJuAutotransporto20M</vt:lpstr>
      <vt:lpstr>'Forma 2'!VAS002_F_IsJuIVandens20M</vt:lpstr>
      <vt:lpstr>'Forma 2'!VAS002_F_IsJuRegTurtPaj120M</vt:lpstr>
      <vt:lpstr>'Forma 2'!VAS002_F_IsJuRegTurtPaj220M</vt:lpstr>
      <vt:lpstr>'Forma 2'!VAS002_F_IsJuRegTurtPaj320M</vt:lpstr>
      <vt:lpstr>'Forma 2'!VAS002_F_IsJuValiutuKursu20M</vt:lpstr>
      <vt:lpstr>'Forma 2'!VAS002_F_KitosNetiesioginiuPadaliniu20M</vt:lpstr>
      <vt:lpstr>'Forma 2'!VAS002_F_KitosNuotekuTvarkymo20M</vt:lpstr>
      <vt:lpstr>'Forma 2'!VAS002_F_KitosPajamos20M</vt:lpstr>
      <vt:lpstr>'Forma 2'!VAS002_F_KITOSREGULIUOJAMOSVEIKLOS20M</vt:lpstr>
      <vt:lpstr>'Forma 2'!VAS002_F_KitosReguliuojamosVeiklosPajamos20M</vt:lpstr>
      <vt:lpstr>'Forma 2'!VAS002_F_KitosReguliuojamosVeiklosSanaudos20M</vt:lpstr>
      <vt:lpstr>'Forma 2'!VAS002_F_KitosSanaudos20M</vt:lpstr>
      <vt:lpstr>'Forma 2'!VAS002_F_KitosVandensTiekimo20M</vt:lpstr>
      <vt:lpstr>'Forma 2'!VAS002_F_KITOSVEIKLOSnereguliuojamos20M</vt:lpstr>
      <vt:lpstr>'Forma 2'!VAS002_F_KitosVeiklosVerslo20M</vt:lpstr>
      <vt:lpstr>'Forma 2'!VAS002_F_KitosVeiklosVersloVieneto20M</vt:lpstr>
      <vt:lpstr>'Forma 2'!VAS002_F_KituNetiesioginiuPadaliniu20M</vt:lpstr>
      <vt:lpstr>'Forma 2'!VAS002_F_MetrologinesPatikrosIr20M</vt:lpstr>
      <vt:lpstr>'Forma 2'!VAS002_F_NEPASKIRSTYTINOSSANAUDOS20M</vt:lpstr>
      <vt:lpstr>'Forma 2'!VAS002_F_NETEKIMAI20M</vt:lpstr>
      <vt:lpstr>'Forma 2'!VAS002_F_NetiesioginesVeiklosSanaudos20M</vt:lpstr>
      <vt:lpstr>'Forma 2'!VAS002_F_NetiesioginesVeiklosSanaudosPriskirtos20M</vt:lpstr>
      <vt:lpstr>'Forma 2'!VAS002_F_NetiesioginesVeiklosSanaudosVII20M</vt:lpstr>
      <vt:lpstr>'Forma 2'!VAS002_F_NuotekuLaboratorijosTeikiamu20M</vt:lpstr>
      <vt:lpstr>'Forma 2'!VAS002_F_NuotekuSurinkimo20M</vt:lpstr>
      <vt:lpstr>'Forma 2'!VAS002_F_NuotekuTransportavimoAsenizacijos20M</vt:lpstr>
      <vt:lpstr>'Forma 2'!VAS002_F_NuotekuTransportavimoAsenizacijosSanaudos20M</vt:lpstr>
      <vt:lpstr>'Forma 2'!VAS002_F_NuotekuTvarkymoIs20M</vt:lpstr>
      <vt:lpstr>'Forma 2'!VAS002_F_NuotekuTvarkymoVeiklos20M</vt:lpstr>
      <vt:lpstr>'Forma 2'!VAS002_F_NuotekuValymo20M</vt:lpstr>
      <vt:lpstr>'Forma 2'!VAS002_F_PAGAUTE20M</vt:lpstr>
      <vt:lpstr>'Forma 2'!VAS002_F_PAJAMOSIsREGULIUOJAMOS20M</vt:lpstr>
      <vt:lpstr>'Forma 2'!VAS002_F_PajamosIsSio20M</vt:lpstr>
      <vt:lpstr>'Forma 2'!VAS002_F_PajamosUzBiodujas20M</vt:lpstr>
      <vt:lpstr>'Forma 2'!VAS002_F_PajamosUzBuitiniu20M</vt:lpstr>
      <vt:lpstr>'Forma 2'!VAS002_F_PajamosUzBuitiniuSurinkima20M</vt:lpstr>
      <vt:lpstr>'Forma 2'!VAS002_F_PajamosUzBuitiniuValyma20M</vt:lpstr>
      <vt:lpstr>'Forma 2'!VAS002_F_PajamosUzDumblo20M</vt:lpstr>
      <vt:lpstr>'Forma 2'!VAS002_F_PajamosUzKitu20M</vt:lpstr>
      <vt:lpstr>'Forma 2'!VAS002_F_PajamosUzPadidejusia20M</vt:lpstr>
      <vt:lpstr>'Forma 2'!VAS002_F_PajamosUzParduodama20M</vt:lpstr>
      <vt:lpstr>'Forma 2'!VAS002_F_PajamosUzPavirsinioVandens20M</vt:lpstr>
      <vt:lpstr>'Forma 2'!VAS002_F_PajamosUzPavirsiniu20M</vt:lpstr>
      <vt:lpstr>'Forma 2'!VAS002_F_ParduotoIlgalaikioTurto20M</vt:lpstr>
      <vt:lpstr>'Forma 2'!VAS002_F_ParduotoTrumpalaikioTurto20M</vt:lpstr>
      <vt:lpstr>'Forma 2'!VAS002_F_PavirsiniuNuotekuTvarkymo20M</vt:lpstr>
      <vt:lpstr>'Forma 2'!VAS002_F_PavirsiniuNuotekuTvarkymoJei20M</vt:lpstr>
      <vt:lpstr>'Forma 2'!VAS002_F_PriskirtosReguliuojamosVeiklos20M</vt:lpstr>
      <vt:lpstr>'Forma 2'!VAS002_F_ProjektavimoDarbuIr20M</vt:lpstr>
      <vt:lpstr>'Forma 2'!VAS002_F_REGULIUOJAMOSVEIKLOSVerslo20M</vt:lpstr>
      <vt:lpstr>'Forma 2'!VAS002_F_REGULIUOJAMOSVEIKLOSVersloVienetu20M</vt:lpstr>
      <vt:lpstr>'Forma 2'!VAS002_F_SanaudosIsParduodamo20M</vt:lpstr>
      <vt:lpstr>'Forma 2'!VAS002_F_SanaudosIsParduotu20M</vt:lpstr>
      <vt:lpstr>'Forma 2'!VAS002_F_SanaudosIsSio20M</vt:lpstr>
      <vt:lpstr>'Forma 2'!VAS002_F_SanaudosUzPavirsinio20M</vt:lpstr>
      <vt:lpstr>'Forma 2'!VAS002_F_SumoketiDelspinigiaiBaudos20M</vt:lpstr>
      <vt:lpstr>'Forma 2'!VAS002_F_TeikiamuKituPaslaugu20M</vt:lpstr>
      <vt:lpstr>'Forma 2'!VAS002_F_TiesioginesSanaudos20M</vt:lpstr>
      <vt:lpstr>'Forma 2'!VAS002_F_TiesioginesVeiklosSanaudos20M</vt:lpstr>
      <vt:lpstr>'Forma 2'!VAS002_F_TiesioginesVeiklosSanaudosIs20M</vt:lpstr>
      <vt:lpstr>'Forma 2'!VAS002_F_TrumpalaikioTurtoPardavimas20M</vt:lpstr>
      <vt:lpstr>'Forma 2'!VAS002_F_VandensLaboratorijosTeikiamu20M</vt:lpstr>
      <vt:lpstr>'Forma 2'!VAS002_F_VANDENTVARKOSI1I5Verslo20M</vt:lpstr>
      <vt:lpstr>'Forma 2'!VAS002_F_VandentvarkosReikmems20M</vt:lpstr>
      <vt:lpstr>'Forma 3'!VAS003_D_BendrujuadministraciniuVeiklos</vt:lpstr>
      <vt:lpstr>'Forma 3'!VAS003_D_IApskaitosVeikla</vt:lpstr>
      <vt:lpstr>'Forma 3'!VAS003_D_II1gavyba</vt:lpstr>
      <vt:lpstr>'Forma 3'!VAS003_D_II2ruosimas</vt:lpstr>
      <vt:lpstr>'Forma 3'!VAS003_D_II3pristatymas</vt:lpstr>
      <vt:lpstr>'Forma 3'!VAS003_D_IIGeriamojoVandens</vt:lpstr>
      <vt:lpstr>'Forma 3'!VAS003_D_III1surinkimas</vt:lpstr>
      <vt:lpstr>'Forma 3'!VAS003_D_III2valymas</vt:lpstr>
      <vt:lpstr>'Forma 3'!VAS003_D_III3nuotekuDumblo</vt:lpstr>
      <vt:lpstr>'Forma 3'!VAS003_D_III4PavirsiniuNuoteku</vt:lpstr>
      <vt:lpstr>'Forma 3'!VAS003_D_III5NuotekuTransportavimas</vt:lpstr>
      <vt:lpstr>'Forma 3'!VAS003_D_IIINuotekuTvarkymas</vt:lpstr>
      <vt:lpstr>'Forma 3'!VAS003_D_InvesticijuGraza</vt:lpstr>
      <vt:lpstr>'Forma 3'!VAS003_D_NetiesioginiuVeiklosSanaudu</vt:lpstr>
      <vt:lpstr>'Forma 3'!VAS003_D_PajamosIsReguliuojamoje</vt:lpstr>
      <vt:lpstr>'Forma 3'!VAS003_D_ReguliuojamosVeiklosVerslo</vt:lpstr>
      <vt:lpstr>'Forma 3'!VAS003_D_SanauduPaskirstymoKriterijus</vt:lpstr>
      <vt:lpstr>'Forma 3'!VAS003_D_TiesioginiuIrNetiesioginiu</vt:lpstr>
      <vt:lpstr>'Forma 3'!VAS003_D_UkioSubjektoTiesiogines</vt:lpstr>
      <vt:lpstr>'Forma 3'!VAS003_D_VersloVienetuIrPaslauguPajamos</vt:lpstr>
      <vt:lpstr>'Forma 3'!VAS003_D_VersloVienetuIrPaslauguSanaudos</vt:lpstr>
      <vt:lpstr>'Forma 3'!VAS003_D_VIIKitosVeiklos</vt:lpstr>
      <vt:lpstr>'Forma 3'!VAS003_D_VIKitosReguliuojamos</vt:lpstr>
      <vt:lpstr>'Forma 3'!VAS003_D_VISO</vt:lpstr>
      <vt:lpstr>'Forma 3'!VAS003_D_VISOSVANDENTVARKOSSANAUDOS</vt:lpstr>
      <vt:lpstr>'Forma 3'!VAS003_F_BendrujuadministraciniuVeiklosIApskaitosVeikla</vt:lpstr>
      <vt:lpstr>'Forma 3'!VAS003_F_BendrujuadministraciniuVeiklosII1gavyba</vt:lpstr>
      <vt:lpstr>'Forma 3'!VAS003_F_BendrujuadministraciniuVeiklosII2ruosimas</vt:lpstr>
      <vt:lpstr>'Forma 3'!VAS003_F_BendrujuadministraciniuVeiklosII3pristatymas</vt:lpstr>
      <vt:lpstr>'Forma 3'!VAS003_F_BendrujuadministraciniuVeiklosIII1surinkimas</vt:lpstr>
      <vt:lpstr>'Forma 3'!VAS003_F_BendrujuadministraciniuVeiklosIII2valymas</vt:lpstr>
      <vt:lpstr>'Forma 3'!VAS003_F_BendrujuadministraciniuVeiklosIII3nuotekuDumblo</vt:lpstr>
      <vt:lpstr>'Forma 3'!VAS003_F_BendrujuadministraciniuVeiklosIII4PavirsiniuNuoteku</vt:lpstr>
      <vt:lpstr>'Forma 3'!VAS003_F_BendrujuadministraciniuVeiklosIII5NuotekuTransportavimas</vt:lpstr>
      <vt:lpstr>'Forma 3'!VAS003_F_BendrujuadministraciniuVeiklosVIIKitosVeiklos</vt:lpstr>
      <vt:lpstr>'Forma 3'!VAS003_F_BendrujuadministraciniuVeiklosVIKitosReguliuojamos</vt:lpstr>
      <vt:lpstr>'Forma 3'!VAS003_F_BendrujuadministraciniuVeiklosVISO</vt:lpstr>
      <vt:lpstr>'Forma 3'!VAS003_F_BendrujuadministraciniuVeiklosVISOSVANDENTVARKOSSANAUDOS</vt:lpstr>
      <vt:lpstr>'Forma 3'!VAS003_F_InvesticijuGrazaIApskaitosVeikla</vt:lpstr>
      <vt:lpstr>'Forma 3'!VAS003_F_InvesticijuGrazaII3pristatymas</vt:lpstr>
      <vt:lpstr>'Forma 3'!VAS003_F_InvesticijuGrazaIII1surinkimas</vt:lpstr>
      <vt:lpstr>'Forma 3'!VAS003_F_InvesticijuGrazaIII2valymas</vt:lpstr>
      <vt:lpstr>'Forma 3'!VAS003_F_InvesticijuGrazaIII3nuotekuDumblo</vt:lpstr>
      <vt:lpstr>'Forma 3'!VAS003_F_InvesticijuGrazaIII4PavirsiniuNuoteku</vt:lpstr>
      <vt:lpstr>'Forma 3'!VAS003_F_InvesticijuGrazaIII5NuotekuTransportavimas</vt:lpstr>
      <vt:lpstr>'Forma 3'!VAS003_F_InvesticijuGrazaVIIKitosVeiklos</vt:lpstr>
      <vt:lpstr>'Forma 3'!VAS003_F_InvesticijuGrazaVIKitosReguliuojamos</vt:lpstr>
      <vt:lpstr>'Forma 3'!VAS003_F_InvesticijuGrazaVISO</vt:lpstr>
      <vt:lpstr>'Forma 3'!VAS003_F_InvesticijuGrazaVISOSVANDENTVARKOSSANAUDOS</vt:lpstr>
      <vt:lpstr>'Forma 3'!VAS003_F_NetiesioginiuVeiklosSanauduIApskaitosVeikla</vt:lpstr>
      <vt:lpstr>'Forma 3'!VAS003_F_NetiesioginiuVeiklosSanauduII1gavyba</vt:lpstr>
      <vt:lpstr>'Forma 3'!VAS003_F_NetiesioginiuVeiklosSanauduII2ruosimas</vt:lpstr>
      <vt:lpstr>'Forma 3'!VAS003_F_NetiesioginiuVeiklosSanauduII3pristatymas</vt:lpstr>
      <vt:lpstr>'Forma 3'!VAS003_F_NetiesioginiuVeiklosSanauduIII1surinkimas</vt:lpstr>
      <vt:lpstr>'Forma 3'!VAS003_F_NetiesioginiuVeiklosSanauduIII2valymas</vt:lpstr>
      <vt:lpstr>'Forma 3'!VAS003_F_NetiesioginiuVeiklosSanauduIII3nuotekuDumblo</vt:lpstr>
      <vt:lpstr>'Forma 3'!VAS003_F_NetiesioginiuVeiklosSanauduIII4PavirsiniuNuoteku</vt:lpstr>
      <vt:lpstr>'Forma 3'!VAS003_F_NetiesioginiuVeiklosSanauduIII5NuotekuTransportavimas</vt:lpstr>
      <vt:lpstr>'Forma 3'!VAS003_F_NetiesioginiuVeiklosSanauduVIIKitosVeiklos</vt:lpstr>
      <vt:lpstr>'Forma 3'!VAS003_F_NetiesioginiuVeiklosSanauduVIKitosReguliuojamos</vt:lpstr>
      <vt:lpstr>'Forma 3'!VAS003_F_NetiesioginiuVeiklosSanauduVISO</vt:lpstr>
      <vt:lpstr>'Forma 3'!VAS003_F_NetiesioginiuVeiklosSanauduVISOSVANDENTVARKOSSANAUDOS</vt:lpstr>
      <vt:lpstr>'Forma 3'!VAS003_F_PajamosIsReguliuojamojeIApskaitosVeikla</vt:lpstr>
      <vt:lpstr>'Forma 3'!VAS003_F_PajamosIsReguliuojamojeII1gavyba</vt:lpstr>
      <vt:lpstr>'Forma 3'!VAS003_F_PajamosIsReguliuojamojeII2ruosimas</vt:lpstr>
      <vt:lpstr>'Forma 3'!VAS003_F_PajamosIsReguliuojamojeII3pristatymas</vt:lpstr>
      <vt:lpstr>'Forma 3'!VAS003_F_PajamosIsReguliuojamojeIII1surinkimas</vt:lpstr>
      <vt:lpstr>'Forma 3'!VAS003_F_PajamosIsReguliuojamojeIII2valymas</vt:lpstr>
      <vt:lpstr>'Forma 3'!VAS003_F_PajamosIsReguliuojamojeIII3nuotekuDumblo</vt:lpstr>
      <vt:lpstr>'Forma 3'!VAS003_F_PajamosIsReguliuojamojeIII4PavirsiniuNuoteku</vt:lpstr>
      <vt:lpstr>'Forma 3'!VAS003_F_PajamosIsReguliuojamojeIII5NuotekuTransportavimas</vt:lpstr>
      <vt:lpstr>'Forma 3'!VAS003_F_PajamosIsReguliuojamojeVIIKitosVeiklos</vt:lpstr>
      <vt:lpstr>'Forma 3'!VAS003_F_PajamosIsReguliuojamojeVIKitosReguliuojamos</vt:lpstr>
      <vt:lpstr>'Forma 3'!VAS003_F_PajamosIsReguliuojamojeVISO</vt:lpstr>
      <vt:lpstr>'Forma 3'!VAS003_F_PajamosIsReguliuojamojeVISOSVANDENTVARKOSSANAUDOS</vt:lpstr>
      <vt:lpstr>'Forma 3'!VAS003_F_SanauduPaskirstymoKriterijusIApskaitosVeikla</vt:lpstr>
      <vt:lpstr>'Forma 3'!VAS003_F_SanauduPaskirstymoKriterijusII1gavyba</vt:lpstr>
      <vt:lpstr>'Forma 3'!VAS003_F_SanauduPaskirstymoKriterijusII2ruosimas</vt:lpstr>
      <vt:lpstr>'Forma 3'!VAS003_F_SanauduPaskirstymoKriterijusII3pristatymas</vt:lpstr>
      <vt:lpstr>'Forma 3'!VAS003_F_SanauduPaskirstymoKriterijusIII1surinkimas</vt:lpstr>
      <vt:lpstr>'Forma 3'!VAS003_F_SanauduPaskirstymoKriterijusIII2valymas</vt:lpstr>
      <vt:lpstr>'Forma 3'!VAS003_F_SanauduPaskirstymoKriterijusIII3nuotekuDumblo</vt:lpstr>
      <vt:lpstr>'Forma 3'!VAS003_F_SanauduPaskirstymoKriterijusIII4PavirsiniuNuoteku</vt:lpstr>
      <vt:lpstr>'Forma 3'!VAS003_F_SanauduPaskirstymoKriterijusIII5NuotekuTransportavimas</vt:lpstr>
      <vt:lpstr>'Forma 3'!VAS003_F_SanauduPaskirstymoKriterijusVIIKitosVeiklos</vt:lpstr>
      <vt:lpstr>'Forma 3'!VAS003_F_SanauduPaskirstymoKriterijusVIKitosReguliuojamos</vt:lpstr>
      <vt:lpstr>'Forma 3'!VAS003_F_SanauduPaskirstymoKriterijusVISO</vt:lpstr>
      <vt:lpstr>'Forma 3'!VAS003_F_SanauduPaskirstymoKriterijusVISOSVANDENTVARKOSSANAUDOS</vt:lpstr>
      <vt:lpstr>'Forma 3'!VAS003_F_TiesioginiuIrNetiesioginiuIApskaitosVeikla</vt:lpstr>
      <vt:lpstr>'Forma 3'!VAS003_F_TiesioginiuIrNetiesioginiuII1gavyba</vt:lpstr>
      <vt:lpstr>'Forma 3'!VAS003_F_TiesioginiuIrNetiesioginiuII2ruosimas</vt:lpstr>
      <vt:lpstr>'Forma 3'!VAS003_F_TiesioginiuIrNetiesioginiuII3pristatymas</vt:lpstr>
      <vt:lpstr>'Forma 3'!VAS003_F_TiesioginiuIrNetiesioginiuIII1surinkimas</vt:lpstr>
      <vt:lpstr>'Forma 3'!VAS003_F_TiesioginiuIrNetiesioginiuIII2valymas</vt:lpstr>
      <vt:lpstr>'Forma 3'!VAS003_F_TiesioginiuIrNetiesioginiuIII3nuotekuDumblo</vt:lpstr>
      <vt:lpstr>'Forma 3'!VAS003_F_TiesioginiuIrNetiesioginiuIII4PavirsiniuNuoteku</vt:lpstr>
      <vt:lpstr>'Forma 3'!VAS003_F_TiesioginiuIrNetiesioginiuIII5NuotekuTransportavimas</vt:lpstr>
      <vt:lpstr>'Forma 3'!VAS003_F_TiesioginiuIrNetiesioginiuVIIKitosVeiklos</vt:lpstr>
      <vt:lpstr>'Forma 3'!VAS003_F_TiesioginiuIrNetiesioginiuVIKitosReguliuojamos</vt:lpstr>
      <vt:lpstr>'Forma 3'!VAS003_F_TiesioginiuIrNetiesioginiuVISO</vt:lpstr>
      <vt:lpstr>'Forma 3'!VAS003_F_TiesioginiuIrNetiesioginiuVISOSVANDENTVARKOSSANAUDOS</vt:lpstr>
      <vt:lpstr>'Forma 3'!VAS003_F_UkioSubjektoTiesioginesIApskaitosVeikla</vt:lpstr>
      <vt:lpstr>'Forma 3'!VAS003_F_UkioSubjektoTiesioginesII1gavyba</vt:lpstr>
      <vt:lpstr>'Forma 3'!VAS003_F_UkioSubjektoTiesioginesII2ruosimas</vt:lpstr>
      <vt:lpstr>'Forma 3'!VAS003_F_UkioSubjektoTiesioginesII3pristatymas</vt:lpstr>
      <vt:lpstr>'Forma 3'!VAS003_F_UkioSubjektoTiesioginesIII1surinkimas</vt:lpstr>
      <vt:lpstr>'Forma 3'!VAS003_F_UkioSubjektoTiesioginesIII2valymas</vt:lpstr>
      <vt:lpstr>'Forma 3'!VAS003_F_UkioSubjektoTiesioginesIII3nuotekuDumblo</vt:lpstr>
      <vt:lpstr>'Forma 3'!VAS003_F_UkioSubjektoTiesioginesIII4PavirsiniuNuoteku</vt:lpstr>
      <vt:lpstr>'Forma 3'!VAS003_F_UkioSubjektoTiesioginesIII5NuotekuTransportavimas</vt:lpstr>
      <vt:lpstr>'Forma 3'!VAS003_F_UkioSubjektoTiesioginesVIIKitosVeiklos</vt:lpstr>
      <vt:lpstr>'Forma 3'!VAS003_F_UkioSubjektoTiesioginesVIKitosReguliuojamos</vt:lpstr>
      <vt:lpstr>'Forma 3'!VAS003_F_UkioSubjektoTiesioginesVISO</vt:lpstr>
      <vt:lpstr>'Forma 3'!VAS003_F_UkioSubjektoTiesioginesVISOSVANDENTVARKOSSANAUDOS</vt:lpstr>
      <vt:lpstr>'Forma 3'!VAS003_F_VersloVienetuIrPaslauguPajamosIApskaitosVeikla</vt:lpstr>
      <vt:lpstr>'Forma 3'!VAS003_F_VersloVienetuIrPaslauguPajamosII3pristatymas</vt:lpstr>
      <vt:lpstr>'Forma 3'!VAS003_F_VersloVienetuIrPaslauguPajamosIII1surinkimas</vt:lpstr>
      <vt:lpstr>'Forma 3'!VAS003_F_VersloVienetuIrPaslauguPajamosIII2valymas</vt:lpstr>
      <vt:lpstr>'Forma 3'!VAS003_F_VersloVienetuIrPaslauguPajamosIII3nuotekuDumblo</vt:lpstr>
      <vt:lpstr>'Forma 3'!VAS003_F_VersloVienetuIrPaslauguPajamosIII4PavirsiniuNuoteku</vt:lpstr>
      <vt:lpstr>'Forma 3'!VAS003_F_VersloVienetuIrPaslauguPajamosIII5NuotekuTransportavimas</vt:lpstr>
      <vt:lpstr>'Forma 3'!VAS003_F_VersloVienetuIrPaslauguPajamosVIIKitosVeiklos</vt:lpstr>
      <vt:lpstr>'Forma 3'!VAS003_F_VersloVienetuIrPaslauguPajamosVIKitosReguliuojamos</vt:lpstr>
      <vt:lpstr>'Forma 3'!VAS003_F_VersloVienetuIrPaslauguPajamosVISO</vt:lpstr>
      <vt:lpstr>'Forma 3'!VAS003_F_VersloVienetuIrPaslauguPajamosVISOSVANDENTVARKOSSANAUDOS</vt:lpstr>
      <vt:lpstr>'Forma 3'!VAS003_F_VersloVienetuIrPaslauguSanaudosIApskaitosVeikla</vt:lpstr>
      <vt:lpstr>'Forma 3'!VAS003_F_VersloVienetuIrPaslauguSanaudosII1gavyba</vt:lpstr>
      <vt:lpstr>'Forma 3'!VAS003_F_VersloVienetuIrPaslauguSanaudosII2ruosimas</vt:lpstr>
      <vt:lpstr>'Forma 3'!VAS003_F_VersloVienetuIrPaslauguSanaudosIII1surinkimas</vt:lpstr>
      <vt:lpstr>'Forma 3'!VAS003_F_VersloVienetuIrPaslauguSanaudosIII2valymas</vt:lpstr>
      <vt:lpstr>'Forma 3'!VAS003_F_VersloVienetuIrPaslauguSanaudosIII3nuotekuDumblo</vt:lpstr>
      <vt:lpstr>'Forma 3'!VAS003_F_VersloVienetuIrPaslauguSanaudosIII4PavirsiniuNuoteku</vt:lpstr>
      <vt:lpstr>'Forma 3'!VAS003_F_VersloVienetuIrPaslauguSanaudosIII5NuotekuTransportavimas</vt:lpstr>
      <vt:lpstr>'Forma 3'!VAS003_F_VersloVienetuIrPaslauguSanaudosVIIKitosVeiklos</vt:lpstr>
      <vt:lpstr>'Forma 3'!VAS003_F_VersloVienetuIrPaslauguSanaudosVIKitosReguliuojamos</vt:lpstr>
      <vt:lpstr>'Forma 3'!VAS003_F_VersloVienetuIrPaslauguSanaudosVISO</vt:lpstr>
      <vt:lpstr>'Forma 3'!VAS003_F_VersloVienetuIrPaslauguSanaudosVISOSVANDENTVARKOSSANAUDOS</vt:lpstr>
      <vt:lpstr>'Forma 4'!VAS004_D_20M</vt:lpstr>
      <vt:lpstr>'Forma 4'!VAS004_D_ABONENTAMS</vt:lpstr>
      <vt:lpstr>'Forma 4'!VAS004_D_APMOKETAUZNUOTEKU</vt:lpstr>
      <vt:lpstr>'Forma 4'!VAS004_D_APMOKETAUZPAVIRSINIU</vt:lpstr>
      <vt:lpstr>'Forma 4'!VAS004_D_DaugiabuciuoseNamuoseIsVartotoju</vt:lpstr>
      <vt:lpstr>'Forma 4'!VAS004_D_DaugiabuciuoseNamuoseNeapskaitytas</vt:lpstr>
      <vt:lpstr>'Forma 4'!VAS004_D_DaugiabuciuoseNamuoseVartotojams</vt:lpstr>
      <vt:lpstr>'Forma 4'!VAS004_D_IndividualiuoseNamuoseApmoketa</vt:lpstr>
      <vt:lpstr>'Forma 4'!VAS004_D_IndividualiuoseNamuoseParduoto</vt:lpstr>
      <vt:lpstr>'Forma 4'!VAS004_D_ISABONENTU</vt:lpstr>
      <vt:lpstr>'Forma 4'!VAS004_D_IsAbonentuUzNuoteku</vt:lpstr>
      <vt:lpstr>'Forma 4'!VAS004_D_IsAbonentuUzValyma</vt:lpstr>
      <vt:lpstr>'Forma 4'!VAS004_D_ISGAUTOPOZEMINIOVANDENS</vt:lpstr>
      <vt:lpstr>'Forma 4'!VAS004_D_ISSEZONINIU</vt:lpstr>
      <vt:lpstr>'Forma 4'!VAS004_D_IsSioSkaiciausBuitiniu</vt:lpstr>
      <vt:lpstr>'Forma 4'!VAS004_D_IsSioSkaiciausGavybos</vt:lpstr>
      <vt:lpstr>'Forma 4'!VAS004_D_IsSioSkaiciausKarstoParduotoVartotojams</vt:lpstr>
      <vt:lpstr>'Forma 4'!VAS004_D_IsSioSkaiciausKarstoPatiekto</vt:lpstr>
      <vt:lpstr>'Forma 4'!VAS004_D_IsSioSkaiciausKarstoVandensNuotekos</vt:lpstr>
      <vt:lpstr>'Forma 4'!VAS004_D_IsSioSkaiciausKarstoVandensSkirtumas</vt:lpstr>
      <vt:lpstr>'Forma 4'!VAS004_D_IsSioSkaiciausKarstoVandensTiekejams</vt:lpstr>
      <vt:lpstr>'Forma 4'!VAS004_D_IsSioSkaiciausPatiekto</vt:lpstr>
      <vt:lpstr>'Forma 4'!VAS004_D_ISVALYTASNUOTEKUKIEKIS</vt:lpstr>
      <vt:lpstr>'Forma 4'!VAS004_D_ISVALYTASPAVIRSINIUNUOTEKU</vt:lpstr>
      <vt:lpstr>'Forma 4'!VAS004_D_ISVARTOTOJU</vt:lpstr>
      <vt:lpstr>'Forma 4'!VAS004_D_KarstoVandensTarp</vt:lpstr>
      <vt:lpstr>'Forma 4'!VAS004_D_NEAPSKAITYTASNUOTEKUKIEKIS</vt:lpstr>
      <vt:lpstr>'Forma 4'!VAS004_D_NEAPSKAITYTASPAVIRSINIUNUOTEKU</vt:lpstr>
      <vt:lpstr>'Forma 4'!VAS004_D_NEAPSKAITYTASVANDENSKIEKIS</vt:lpstr>
      <vt:lpstr>'Forma 4'!VAS004_D_NuotekuInfiltracijaTinkluose</vt:lpstr>
      <vt:lpstr>'Forma 4'!VAS004_D_PARDUOTOGERIAMOJOVANDENS</vt:lpstr>
      <vt:lpstr>'Forma 4'!VAS004_D_PARUOSTOGERIAMOJOVANDENS</vt:lpstr>
      <vt:lpstr>'Forma 4'!VAS004_D_PATIEKTOGERIAMOJOVANDENS</vt:lpstr>
      <vt:lpstr>'Forma 4'!VAS004_D_PavirsiniuNuotekuKai</vt:lpstr>
      <vt:lpstr>'Forma 4'!VAS004_D_SAUSINIMUISKIRTASDUMBLO</vt:lpstr>
      <vt:lpstr>'Forma 4'!VAS004_D_SEZONINIAMSABONENTAMS</vt:lpstr>
      <vt:lpstr>'Forma 4'!VAS004_D_SkirtumasDaugiabuciuoseTarp</vt:lpstr>
      <vt:lpstr>'Forma 4'!VAS004_D_SurenkamuMobiliosiomisTransporto</vt:lpstr>
      <vt:lpstr>'Forma 4'!VAS004_D_SURINKTANUOTEKU</vt:lpstr>
      <vt:lpstr>'Forma 4'!VAS004_D_SURINKTAPAVIRSINIUNUOTEKU</vt:lpstr>
      <vt:lpstr>'Forma 4'!VAS004_D_UZPAVIRSINES</vt:lpstr>
      <vt:lpstr>'Forma 4'!VAS004_D_VandensNetekciuNuotekos</vt:lpstr>
      <vt:lpstr>'Forma 4'!VAS004_D_VARTOTOJAMS</vt:lpstr>
      <vt:lpstr>'Forma 4'!VAS004_F_ABONENTAMS20M</vt:lpstr>
      <vt:lpstr>'Forma 4'!VAS004_F_APMOKETAUZNUOTEKU20M</vt:lpstr>
      <vt:lpstr>'Forma 4'!VAS004_F_APMOKETAUZPAVIRSINIU20M</vt:lpstr>
      <vt:lpstr>'Forma 4'!VAS004_F_DaugiabuciuoseNamuoseIsVartotoju20M</vt:lpstr>
      <vt:lpstr>'Forma 4'!VAS004_F_DaugiabuciuoseNamuoseNeapskaitytas20M</vt:lpstr>
      <vt:lpstr>'Forma 4'!VAS004_F_DaugiabuciuoseNamuoseVartotojams20M</vt:lpstr>
      <vt:lpstr>'Forma 4'!VAS004_F_IndividualiuoseNamuoseApmoketa20M</vt:lpstr>
      <vt:lpstr>'Forma 4'!VAS004_F_IndividualiuoseNamuoseParduoto20M</vt:lpstr>
      <vt:lpstr>'Forma 4'!VAS004_F_ISABONENTU20M</vt:lpstr>
      <vt:lpstr>'Forma 4'!VAS004_F_IsAbonentuUzNuoteku20M</vt:lpstr>
      <vt:lpstr>'Forma 4'!VAS004_F_IsAbonentuUzValyma20M</vt:lpstr>
      <vt:lpstr>'Forma 4'!VAS004_F_ISGAUTOPOZEMINIOVANDENS20M</vt:lpstr>
      <vt:lpstr>'Forma 4'!VAS004_F_ISSEZONINIU20M</vt:lpstr>
      <vt:lpstr>'Forma 4'!VAS004_F_IsSioSkaiciausBuitiniu20M</vt:lpstr>
      <vt:lpstr>'Forma 4'!VAS004_F_IsSioSkaiciausGavybos20M</vt:lpstr>
      <vt:lpstr>'Forma 4'!VAS004_F_IsSioSkaiciausKarstoParduotoVartotojams20M</vt:lpstr>
      <vt:lpstr>'Forma 4'!VAS004_F_IsSioSkaiciausKarstoPatiekto20M</vt:lpstr>
      <vt:lpstr>'Forma 4'!VAS004_F_IsSioSkaiciausKarstoVandensNuotekos20M</vt:lpstr>
      <vt:lpstr>'Forma 4'!VAS004_F_IsSioSkaiciausKarstoVandensSkirtumas20M</vt:lpstr>
      <vt:lpstr>'Forma 4'!VAS004_F_IsSioSkaiciausKarstoVandensTiekejams20M</vt:lpstr>
      <vt:lpstr>'Forma 4'!VAS004_F_IsSioSkaiciausPatiekto20M</vt:lpstr>
      <vt:lpstr>'Forma 4'!VAS004_F_ISVALYTASNUOTEKUKIEKIS20M</vt:lpstr>
      <vt:lpstr>'Forma 4'!VAS004_F_ISVALYTASPAVIRSINIUNUOTEKU20M</vt:lpstr>
      <vt:lpstr>'Forma 4'!VAS004_F_ISVARTOTOJU20M</vt:lpstr>
      <vt:lpstr>'Forma 4'!VAS004_F_KarstoVandensTarp20M</vt:lpstr>
      <vt:lpstr>'Forma 4'!VAS004_F_NEAPSKAITYTASNUOTEKUKIEKIS20M</vt:lpstr>
      <vt:lpstr>'Forma 4'!VAS004_F_NEAPSKAITYTASPAVIRSINIUNUOTEKU20M</vt:lpstr>
      <vt:lpstr>'Forma 4'!VAS004_F_NEAPSKAITYTASVANDENSKIEKIS20M</vt:lpstr>
      <vt:lpstr>'Forma 4'!VAS004_F_NuotekuInfiltracijaTinkluose20M</vt:lpstr>
      <vt:lpstr>'Forma 4'!VAS004_F_PARDUOTOGERIAMOJOVANDENS20M</vt:lpstr>
      <vt:lpstr>'Forma 4'!VAS004_F_PARUOSTOGERIAMOJOVANDENS20M</vt:lpstr>
      <vt:lpstr>'Forma 4'!VAS004_F_PATIEKTOGERIAMOJOVANDENS20M</vt:lpstr>
      <vt:lpstr>'Forma 4'!VAS004_F_PavirsiniuNuotekuKai20M</vt:lpstr>
      <vt:lpstr>'Forma 4'!VAS004_F_SAUSINIMUISKIRTASDUMBLO20M</vt:lpstr>
      <vt:lpstr>'Forma 4'!VAS004_F_SEZONINIAMSABONENTAMS20M</vt:lpstr>
      <vt:lpstr>'Forma 4'!VAS004_F_SkirtumasDaugiabuciuoseTarp20M</vt:lpstr>
      <vt:lpstr>'Forma 4'!VAS004_F_SurenkamuMobiliosiomisTransporto20M</vt:lpstr>
      <vt:lpstr>'Forma 4'!VAS004_F_SURINKTANUOTEKU20M</vt:lpstr>
      <vt:lpstr>'Forma 4'!VAS004_F_SURINKTAPAVIRSINIUNUOTEKU20M</vt:lpstr>
      <vt:lpstr>'Forma 4'!VAS004_F_UZPAVIRSINES20M</vt:lpstr>
      <vt:lpstr>'Forma 4'!VAS004_F_VandensNetekciuNuotekos20M</vt:lpstr>
      <vt:lpstr>'Forma 4'!VAS004_F_VARTOTOJAMS20M</vt:lpstr>
      <vt:lpstr>'Forma 5'!VAS005_D_20M</vt:lpstr>
      <vt:lpstr>'Forma 5'!VAS005_D_AbonentinesTarnybosPersonalui</vt:lpstr>
      <vt:lpstr>'Forma 5'!VAS005_D_AbonentuSkaiciusGeriamojo</vt:lpstr>
      <vt:lpstr>'Forma 5'!VAS005_D_AbonentuSkaiciusNuoteku</vt:lpstr>
      <vt:lpstr>'Forma 5'!VAS005_D_AbonentuSkaitikliai</vt:lpstr>
      <vt:lpstr>'Forma 5'!VAS005_D_AdministracijosPersonalui</vt:lpstr>
      <vt:lpstr>'Forma 5'!VAS005_D_AnaerobiniuiApdorojimuiParuosto</vt:lpstr>
      <vt:lpstr>'Forma 5'!VAS005_D_AnaerobiskaiApdorotoNuoteku</vt:lpstr>
      <vt:lpstr>'Forma 5'!VAS005_D_AnaerobiskaiApdorotoNuotekuKiekis</vt:lpstr>
      <vt:lpstr>'Forma 5'!VAS005_D_APTARNAUJAMUIMONESPASLAUGOMIS</vt:lpstr>
      <vt:lpstr>'Forma 5'!VAS005_D_AsenizacinesMasinos</vt:lpstr>
      <vt:lpstr>'Forma 5'!VAS005_D_AtitekanciuNuotekuTarsos</vt:lpstr>
      <vt:lpstr>'Forma 5'!VAS005_D_AtitekanciuPavirsiniuNuoteku</vt:lpstr>
      <vt:lpstr>'Forma 5'!VAS005_D_AzotasAtitekanciu</vt:lpstr>
      <vt:lpstr>'Forma 5'!VAS005_D_AzotasIsleidziamu</vt:lpstr>
      <vt:lpstr>'Forma 5'!VAS005_D_BiologinioSuMechaninio</vt:lpstr>
      <vt:lpstr>'Forma 5'!VAS005_D_BokstuSkaicius</vt:lpstr>
      <vt:lpstr>'Forma 5'!VAS005_D_Chloru</vt:lpstr>
      <vt:lpstr>'Forma 5'!VAS005_D_DarboMasinuIr</vt:lpstr>
      <vt:lpstr>'Forma 5'!VAS005_D_DaugiabuciuNamuSkaicius</vt:lpstr>
      <vt:lpstr>'Forma 5'!VAS005_D_DaugiabuciuoseNamuose</vt:lpstr>
      <vt:lpstr>'Forma 5'!VAS005_D_DenitrifikacijosSuBiologinio</vt:lpstr>
      <vt:lpstr>'Forma 5'!VAS005_D_DezinfekavimoIrenginiuKiekis</vt:lpstr>
      <vt:lpstr>'Forma 5'!VAS005_D_DezinfekuotoChloruVandens</vt:lpstr>
      <vt:lpstr>'Forma 5'!VAS005_D_DezinfekuotoNatrioHipochloritu</vt:lpstr>
      <vt:lpstr>'Forma 5'!VAS005_D_DEZINFEKUOTOVANDENSKIEKIS</vt:lpstr>
      <vt:lpstr>'Forma 5'!VAS005_D_DumblasGalutiniamProduktui</vt:lpstr>
      <vt:lpstr>'Forma 5'!VAS005_D_DumbloAnaerobinisApdorojimas</vt:lpstr>
      <vt:lpstr>'Forma 5'!VAS005_D_DUMBLOAPDOROJIMOIRENGINIU</vt:lpstr>
      <vt:lpstr>'Forma 5'!VAS005_D_DumbloDziovinimas</vt:lpstr>
      <vt:lpstr>'Forma 5'!VAS005_D_DumbloKiekisDelAzoto</vt:lpstr>
      <vt:lpstr>'Forma 5'!VAS005_D_DumbloKiekisDelBDS7</vt:lpstr>
      <vt:lpstr>'Forma 5'!VAS005_D_DumbloKiekisDelFosforo</vt:lpstr>
      <vt:lpstr>'Forma 5'!VAS005_D_DumbloKiekisDelSM</vt:lpstr>
      <vt:lpstr>'Forma 5'!VAS005_D_DumbloKompostavimas</vt:lpstr>
      <vt:lpstr>'Forma 5'!VAS005_D_DumbloPudymoIrenginiu</vt:lpstr>
      <vt:lpstr>'Forma 5'!VAS005_D_DumbloSausinimoIrenginiu</vt:lpstr>
      <vt:lpstr>'Forma 5'!VAS005_D_DumbloTankinimasIr</vt:lpstr>
      <vt:lpstr>'Forma 5'!VAS005_D_DumbloTankinimo</vt:lpstr>
      <vt:lpstr>'Forma 5'!VAS005_D_DziovinimoIrenginiu</vt:lpstr>
      <vt:lpstr>'Forma 5'!VAS005_D_FiltracijosLaukuPlotas</vt:lpstr>
      <vt:lpstr>'Forma 5'!VAS005_D_FiltracijosLaukuSkaicius</vt:lpstr>
      <vt:lpstr>'Forma 5'!VAS005_D_FosforasAtitekanciu</vt:lpstr>
      <vt:lpstr>'Forma 5'!VAS005_D_FosforasIsleidziamu</vt:lpstr>
      <vt:lpstr>'Forma 5'!VAS005_D_GERIAMOJOVANDENSGAVYBA</vt:lpstr>
      <vt:lpstr>'Forma 5'!VAS005_D_GERIAMOJOVANDENSPASKIRSTYMAS</vt:lpstr>
      <vt:lpstr>'Forma 5'!VAS005_D_GERIAMOJOVANDENSRUOSIMAS</vt:lpstr>
      <vt:lpstr>'Forma 5'!VAS005_D_GYVENTOJUSKAICIUSAPTARNAUJAMOJE</vt:lpstr>
      <vt:lpstr>'Forma 5'!VAS005_D_GreziniuoseInstaliuotuSiurbliu</vt:lpstr>
      <vt:lpstr>'Forma 5'!VAS005_D_HidrantuSkaicius</vt:lpstr>
      <vt:lpstr>'Forma 5'!VAS005_D_IndividualiuGyvenamujuNamu</vt:lpstr>
      <vt:lpstr>'Forma 5'!VAS005_D_IndividualiuNamuSkaicius</vt:lpstr>
      <vt:lpstr>'Forma 5'!VAS005_D_IndividualiuoseGyvenamuosiuoseNamuose</vt:lpstr>
      <vt:lpstr>'Forma 5'!VAS005_D_InstaliuotuSiurbliuSkaicius</vt:lpstr>
      <vt:lpstr>'Forma 5'!VAS005_D_IsJuTransporto</vt:lpstr>
      <vt:lpstr>'Forma 5'!VAS005_D_IsleidziamuNuotekuTarsos</vt:lpstr>
      <vt:lpstr>'Forma 5'!VAS005_D_IsleidziamuPavirsiniuNuoteku</vt:lpstr>
      <vt:lpstr>'Forma 5'!VAS005_D_IsSioSkaiciausButu</vt:lpstr>
      <vt:lpstr>'Forma 5'!VAS005_D_IsSioSkaiciausGeriamojo</vt:lpstr>
      <vt:lpstr>'Forma 5'!VAS005_D_IsSioSkaiciausGyvenantys</vt:lpstr>
      <vt:lpstr>'Forma 5'!VAS005_D_IsSioSkaiciausIndividualiuose</vt:lpstr>
      <vt:lpstr>'Forma 5'!VAS005_D_IsToSkaiciaus</vt:lpstr>
      <vt:lpstr>'Forma 5'!VAS005_D_IsToSkaiciausNatrio</vt:lpstr>
      <vt:lpstr>'Forma 5'!VAS005_D_IsToSkaiciausSuPriverstine</vt:lpstr>
      <vt:lpstr>'Forma 5'!VAS005_D_IsToSkaiciausVandens</vt:lpstr>
      <vt:lpstr>'Forma 5'!VAS005_D_ISVALYTUNUOTEKUKIEKIS</vt:lpstr>
      <vt:lpstr>'Forma 5'!VAS005_D_ISVALYTUPAVIRSINIUNUOTEKU</vt:lpstr>
      <vt:lpstr>'Forma 5'!VAS005_D_IvadiniuApskaitosPrietaisu</vt:lpstr>
      <vt:lpstr>'Forma 5'!VAS005_D_JuoseDirbanciuOrapuciu</vt:lpstr>
      <vt:lpstr>'Forma 5'!VAS005_D_KanalizacijojeLikviduotuAvarijuSkaicius</vt:lpstr>
      <vt:lpstr>'Forma 5'!VAS005_D_KanalizacijosIsvaduSkaicius</vt:lpstr>
      <vt:lpstr>'Forma 5'!VAS005_D_KanalizacijosSistemuSkaicius</vt:lpstr>
      <vt:lpstr>'Forma 5'!VAS005_D_KanalizavimoPaslauguVartotoju</vt:lpstr>
      <vt:lpstr>'Forma 5'!VAS005_D_KitosTransportoPriemones</vt:lpstr>
      <vt:lpstr>'Forma 5'!VAS005_D_KituDarboMasinu</vt:lpstr>
      <vt:lpstr>'Forma 5'!VAS005_D_KituPadaliniuPersonalui</vt:lpstr>
      <vt:lpstr>'Forma 5'!VAS005_D_KituVandentiekioTinklu</vt:lpstr>
      <vt:lpstr>'Forma 5'!VAS005_D_KompostavimoIrenginiu</vt:lpstr>
      <vt:lpstr>'Forma 5'!VAS005_D_KompostoDriegnumas</vt:lpstr>
      <vt:lpstr>'Forma 5'!VAS005_D_KompostoKiekis</vt:lpstr>
      <vt:lpstr>'Forma 5'!VAS005_D_MagistraliniuVandentiekioTinklu</vt:lpstr>
      <vt:lpstr>'Forma 5'!VAS005_D_MechaninioValymoIrenginiu</vt:lpstr>
      <vt:lpstr>'Forma 5'!VAS005_D_MetinisAeruotoVandens</vt:lpstr>
      <vt:lpstr>'Forma 5'!VAS005_D_MetinisBiologinioSu</vt:lpstr>
      <vt:lpstr>'Forma 5'!VAS005_D_MetinisDenitrifikacijosSu</vt:lpstr>
      <vt:lpstr>'Forma 5'!VAS005_D_MetinisFiltravimoLaukuose</vt:lpstr>
      <vt:lpstr>'Forma 5'!VAS005_D_MetinisKitaisMetodais</vt:lpstr>
      <vt:lpstr>'Forma 5'!VAS005_D_MetinisMechaninioValymo</vt:lpstr>
      <vt:lpstr>'Forma 5'!VAS005_D_MetinisNuotekuDumbloGalutiniam</vt:lpstr>
      <vt:lpstr>'Forma 5'!VAS005_D_MetinisNuotekuDumbloKompostavimas</vt:lpstr>
      <vt:lpstr>'Forma 5'!VAS005_D_NaftosProduktaiNPAtitekanciu</vt:lpstr>
      <vt:lpstr>'Forma 5'!VAS005_D_NaftosProduktaiNPUIsleidziamu</vt:lpstr>
      <vt:lpstr>'Forma 5'!VAS005_D_NUOTEKU</vt:lpstr>
      <vt:lpstr>'Forma 5'!VAS005_D_NUOTEKUDUMBLO</vt:lpstr>
      <vt:lpstr>'Forma 5'!VAS005_D_NuotekuDumbloDziovinimo</vt:lpstr>
      <vt:lpstr>'Forma 5'!VAS005_D_NuotekuDumbloKiekis</vt:lpstr>
      <vt:lpstr>'Forma 5'!VAS005_D_NuotekuDumbloKiekisDziovinimui</vt:lpstr>
      <vt:lpstr>'Forma 5'!VAS005_D_NuotekuDumbloKiekisPo</vt:lpstr>
      <vt:lpstr>'Forma 5'!VAS005_D_NuotekuDumbloKiekisPoAnaerobinio</vt:lpstr>
      <vt:lpstr>'Forma 5'!VAS005_D_NuotekuDumbloKiekisPoDziovinimo</vt:lpstr>
      <vt:lpstr>'Forma 5'!VAS005_D_NuotekuDumbloKiekisSausomis</vt:lpstr>
      <vt:lpstr>'Forma 5'!VAS005_D_NuotekuDumbloPudymo</vt:lpstr>
      <vt:lpstr>'Forma 5'!VAS005_D_NuotekuDumbloSausinimoPo</vt:lpstr>
      <vt:lpstr>'Forma 5'!VAS005_D_NuotekuDumbloTankinimo</vt:lpstr>
      <vt:lpstr>'Forma 5'!VAS005_D_NuotekuDumbloTvarkymo</vt:lpstr>
      <vt:lpstr>'Forma 5'!VAS005_D_NuotekuDumbloTvarkymoGalutiniam</vt:lpstr>
      <vt:lpstr>'Forma 5'!VAS005_D_NuotekuDumbloTvarkymoKompostavimas</vt:lpstr>
      <vt:lpstr>'Forma 5'!VAS005_D_NuotekuDumbloVidutinis</vt:lpstr>
      <vt:lpstr>'Forma 5'!VAS005_D_NuotekuDumbloVidutinisPoDziovinimo</vt:lpstr>
      <vt:lpstr>'Forma 5'!VAS005_D_NuotekuLaboratorijai</vt:lpstr>
      <vt:lpstr>'Forma 5'!VAS005_D_NuotekuPerpumpavimoStociu</vt:lpstr>
      <vt:lpstr>'Forma 5'!VAS005_D_NUOTEKUSIURBLINIU</vt:lpstr>
      <vt:lpstr>'Forma 5'!VAS005_D_NuotekuTinkluIlgis</vt:lpstr>
      <vt:lpstr>'Forma 5'!VAS005_D_NuotekuValykloseEsanciuOrapuciu</vt:lpstr>
      <vt:lpstr>'Forma 5'!VAS005_D_NuotekuValykloseEsanciuSiurbliu</vt:lpstr>
      <vt:lpstr>'Forma 5'!VAS005_D_NUOTEKUVALYKLU</vt:lpstr>
      <vt:lpstr>'Forma 5'!VAS005_D_NUOTEKUVALYMAS</vt:lpstr>
      <vt:lpstr>'Forma 5'!VAS005_D_PadidejusiosTarsosPirminio</vt:lpstr>
      <vt:lpstr>'Forma 5'!VAS005_D_PagalBiocheminisDeguoniesAtitekanciu</vt:lpstr>
      <vt:lpstr>'Forma 5'!VAS005_D_PagalBiocheminisDeguoniesAtitekanciuPavirsiniu</vt:lpstr>
      <vt:lpstr>'Forma 5'!VAS005_D_PagalBiocheminisDeguoniesIsleidziamu</vt:lpstr>
      <vt:lpstr>'Forma 5'!VAS005_D_PagalBiocheminisDeguoniesIsleidziamuPavirsiniu</vt:lpstr>
      <vt:lpstr>'Forma 5'!VAS005_D_PagamintuBriketuKiekis</vt:lpstr>
      <vt:lpstr>'Forma 5'!VAS005_D_PagamintuGranuliuKiekis</vt:lpstr>
      <vt:lpstr>'Forma 5'!VAS005_D_ParuostoNuotekuDumbloDregnumas</vt:lpstr>
      <vt:lpstr>'Forma 5'!VAS005_D_ParuostoNuotekuDumbloKiekis</vt:lpstr>
      <vt:lpstr>'Forma 5'!VAS005_D_PATIEKTASVANDENSKIEKIS</vt:lpstr>
      <vt:lpstr>'Forma 5'!VAS005_D_PATIEKTOGERIAMOJOVANDENS</vt:lpstr>
      <vt:lpstr>'Forma 5'!VAS005_D_PavirsiniuNuoteku</vt:lpstr>
      <vt:lpstr>'Forma 5'!VAS005_D_PavirsiniuNuotekuIsleistuvu</vt:lpstr>
      <vt:lpstr>'Forma 5'!VAS005_D_PavirsiniuNuotekuPerpumpavimoStociu</vt:lpstr>
      <vt:lpstr>'Forma 5'!VAS005_D_PavirsiniuNuotekuPerpumpavimoStotyse</vt:lpstr>
      <vt:lpstr>'Forma 5'!VAS005_D_PavirsiniuNuotekuSistemu</vt:lpstr>
      <vt:lpstr>'Forma 5'!VAS005_D_PAVIRSINIUNUOTEKUSIURBLINIU</vt:lpstr>
      <vt:lpstr>'Forma 5'!VAS005_D_PAVIRSINIUNUOTEKUSURINKIMAS</vt:lpstr>
      <vt:lpstr>'Forma 5'!VAS005_D_PavirsiniuNuotekuTinklu</vt:lpstr>
      <vt:lpstr>'Forma 5'!VAS005_D_PavirsiniuNuotekuTinkluose</vt:lpstr>
      <vt:lpstr>'Forma 5'!VAS005_D_PavirsiniuNuotekuTvarkymo</vt:lpstr>
      <vt:lpstr>'Forma 5'!VAS005_D_PAVIRSINIUNUOTEKUVALYKLU</vt:lpstr>
      <vt:lpstr>'Forma 5'!VAS005_D_PAVIRSINIUNUOTEKUVALYMAS</vt:lpstr>
      <vt:lpstr>'Forma 5'!VAS005_D_PavirsiniuNuotekuValymo</vt:lpstr>
      <vt:lpstr>'Forma 5'!VAS005_D_PerpumpavimoStotyseInstaliuotu</vt:lpstr>
      <vt:lpstr>'Forma 5'!VAS005_D_PerpumpuotuNuotekuKiekis</vt:lpstr>
      <vt:lpstr>'Forma 5'!VAS005_D_PozeminioVandensTinklu</vt:lpstr>
      <vt:lpstr>'Forma 5'!VAS005_D_RezervuaruSkaicius</vt:lpstr>
      <vt:lpstr>'Forma 5'!VAS005_D_RiebalaiAtitekanciu</vt:lpstr>
      <vt:lpstr>'Forma 5'!VAS005_D_RiebalaiIsleidziamu</vt:lpstr>
      <vt:lpstr>'Forma 5'!VAS005_D_RINKOSRODIKLIAI</vt:lpstr>
      <vt:lpstr>'Forma 5'!VAS005_D_SausuMedziaguKiekisKomposte</vt:lpstr>
      <vt:lpstr>'Forma 5'!VAS005_D_SausuMedziaguKiekisParuostame</vt:lpstr>
      <vt:lpstr>'Forma 5'!VAS005_D_SkaitikliuButuoseSkaicius</vt:lpstr>
      <vt:lpstr>'Forma 5'!VAS005_D_SurenkamuMobiliosiomisTransporto</vt:lpstr>
      <vt:lpstr>'Forma 5'!VAS005_D_SURINKTUNUOTEKUKIEKIS</vt:lpstr>
      <vt:lpstr>'Forma 5'!VAS005_D_SuspenduotosMedziagosAtitekanciu</vt:lpstr>
      <vt:lpstr>'Forma 5'!VAS005_D_SuspenduotosMedziagosAtitekanciuPavirsiniu</vt:lpstr>
      <vt:lpstr>'Forma 5'!VAS005_D_SuspenduotosMedziagosIsleidziamu</vt:lpstr>
      <vt:lpstr>'Forma 5'!VAS005_D_SuspenduotosMedziagosIsleidziamuPavirsiniu</vt:lpstr>
      <vt:lpstr>'Forma 5'!VAS005_D_TameSkaiciujeButuNuoteku</vt:lpstr>
      <vt:lpstr>'Forma 5'!VAS005_D_TameSkaiciujeSpaudiminiu</vt:lpstr>
      <vt:lpstr>'Forma 5'!VAS005_D_TameSkaiciujeSpaudiminiuTinklu</vt:lpstr>
      <vt:lpstr>'Forma 5'!VAS005_D_TransportoPriemonesDumblui</vt:lpstr>
      <vt:lpstr>'Forma 5'!VAS005_D_TransportoPriemonesPersonalui</vt:lpstr>
      <vt:lpstr>'Forma 5'!VAS005_D_TransportoPriemoniuSkaicius</vt:lpstr>
      <vt:lpstr>'Forma 5'!VAS005_D_TRANSPORTOUKIS</vt:lpstr>
      <vt:lpstr>'Forma 5'!VAS005_D_UKIOPROJEKTINISPAJEGUMAS</vt:lpstr>
      <vt:lpstr>'Forma 5'!VAS005_D_ValykloseSusidariusioNuotekuDregnumas</vt:lpstr>
      <vt:lpstr>'Forma 5'!VAS005_D_ValykloseSusidariusioNuotekuKiekis</vt:lpstr>
      <vt:lpstr>'Forma 5'!VAS005_D_ValykloseSusidariusioNuotekuKiekisSausomis</vt:lpstr>
      <vt:lpstr>'Forma 5'!VAS005_D_VandensAeravimoIrenginiu</vt:lpstr>
      <vt:lpstr>'Forma 5'!VAS005_D_VandensEmimoKoloneliu</vt:lpstr>
      <vt:lpstr>'Forma 5'!VAS005_D_VANDENSISGAVIMO</vt:lpstr>
      <vt:lpstr>'Forma 5'!VAS005_D_VandensKiekisParduotas</vt:lpstr>
      <vt:lpstr>'Forma 5'!VAS005_D_VandensKiekisSuvartotas</vt:lpstr>
      <vt:lpstr>'Forma 5'!VAS005_D_VandensPakelimoAukstis</vt:lpstr>
      <vt:lpstr>'Forma 5'!VAS005_D_VANDENSPAKELIMOSTOCIU</vt:lpstr>
      <vt:lpstr>'Forma 5'!VAS005_D_VandensPakelimoStociuSkaicius</vt:lpstr>
      <vt:lpstr>'Forma 5'!VAS005_D_VandensPakelimoStotyse</vt:lpstr>
      <vt:lpstr>'Forma 5'!VAS005_D_VANDENSRUOSIMOIRENGINIU</vt:lpstr>
      <vt:lpstr>'Forma 5'!VAS005_D_VANDENSVALYKLOSE</vt:lpstr>
      <vt:lpstr>'Forma 5'!VAS005_D_VandentiekyjeLikviduotuAvariju</vt:lpstr>
      <vt:lpstr>'Forma 5'!VAS005_D_VandentiekioPrijungimuivadu</vt:lpstr>
      <vt:lpstr>'Forma 5'!VAS005_D_VandentiekioVartotojuIr</vt:lpstr>
      <vt:lpstr>'Forma 5'!VAS005_D_VandentiekiuSkaicius</vt:lpstr>
      <vt:lpstr>'Forma 5'!VAS005_D_VandenvieciuSkaicius</vt:lpstr>
      <vt:lpstr>'Forma 5'!VAS005_D_VANDENVIETESEISGAUTOVANDENS</vt:lpstr>
      <vt:lpstr>'Forma 5'!VAS005_D_VartotojaiKuriemsTiekiamas</vt:lpstr>
      <vt:lpstr>'Forma 5'!VAS005_D_VartotojaiKuriemsTiekiamasTik</vt:lpstr>
      <vt:lpstr>'Forma 5'!VAS005_D_VartotojaiKuriemsTik</vt:lpstr>
      <vt:lpstr>'Forma 5'!VAS005_D_VARTOTOJUSKAICIUSAPTARNAUJAMOJE</vt:lpstr>
      <vt:lpstr>'Forma 5'!VAS005_D_VidutinisNuoteku</vt:lpstr>
      <vt:lpstr>'Forma 5'!VAS005_D_VidutinisNuotekuDumblo</vt:lpstr>
      <vt:lpstr>'Forma 5'!VAS005_D_VidutinisNuotekuDumbloDregnumas</vt:lpstr>
      <vt:lpstr>'Forma 5'!VAS005_D_VidutinisPajegumasBDS7</vt:lpstr>
      <vt:lpstr>'Forma 5'!VAS005_D_VidutinisPajegumasBDS7Pavirsiniu</vt:lpstr>
      <vt:lpstr>'Forma 5'!VAS005_D_VidutinisPajegumasBendrojoAzoto</vt:lpstr>
      <vt:lpstr>'Forma 5'!VAS005_D_VidutinisPajegumasBendrojoFosforo</vt:lpstr>
      <vt:lpstr>'Forma 5'!VAS005_D_VidutinisPajegumasNaftos</vt:lpstr>
      <vt:lpstr>'Forma 5'!VAS005_D_VidutinisPajegumasSM</vt:lpstr>
      <vt:lpstr>'Forma 5'!VAS005_D_VidutinisPajegumasSMPavirsiniu</vt:lpstr>
      <vt:lpstr>'Forma 5'!VAS005_D_VidutinisPavirsiniu</vt:lpstr>
      <vt:lpstr>'Forma 5'!VAS005_D_VidutinisVandensKelimo</vt:lpstr>
      <vt:lpstr>'Forma 5'!VAS005_D_VidutinisVandensPakelimo</vt:lpstr>
      <vt:lpstr>'Forma 5'!VAS005_F_AbonentinesTarnybosPersonalui20M</vt:lpstr>
      <vt:lpstr>'Forma 5'!VAS005_F_AbonentuSkaiciusGeriamojo20M</vt:lpstr>
      <vt:lpstr>'Forma 5'!VAS005_F_AbonentuSkaiciusNuoteku20M</vt:lpstr>
      <vt:lpstr>'Forma 5'!VAS005_F_AbonentuSkaitikliai20M</vt:lpstr>
      <vt:lpstr>'Forma 5'!VAS005_F_AdministracijosPersonalui20M</vt:lpstr>
      <vt:lpstr>'Forma 5'!VAS005_F_AnaerobiniuiApdorojimuiParuosto20M</vt:lpstr>
      <vt:lpstr>'Forma 5'!VAS005_F_AnaerobiskaiApdorotoNuotekuKiekis20M</vt:lpstr>
      <vt:lpstr>'Forma 5'!VAS005_F_APTARNAUJAMUIMONESPASLAUGOMIS20M</vt:lpstr>
      <vt:lpstr>'Forma 5'!VAS005_F_AsenizacinesMasinos20M</vt:lpstr>
      <vt:lpstr>'Forma 5'!VAS005_F_AzotasAtitekanciu20M</vt:lpstr>
      <vt:lpstr>'Forma 5'!VAS005_F_AzotasIsleidziamu20M</vt:lpstr>
      <vt:lpstr>'Forma 5'!VAS005_F_BiologinioSuMechaninio20M</vt:lpstr>
      <vt:lpstr>'Forma 5'!VAS005_F_BokstuSkaicius20M</vt:lpstr>
      <vt:lpstr>'Forma 5'!VAS005_F_Chloru20M</vt:lpstr>
      <vt:lpstr>'Forma 5'!VAS005_F_DarboMasinuIr20M</vt:lpstr>
      <vt:lpstr>'Forma 5'!VAS005_F_DaugiabuciuNamuSkaicius20M</vt:lpstr>
      <vt:lpstr>'Forma 5'!VAS005_F_DaugiabuciuoseNamuose20M</vt:lpstr>
      <vt:lpstr>'Forma 5'!VAS005_F_DenitrifikacijosSuBiologinio20M</vt:lpstr>
      <vt:lpstr>'Forma 5'!VAS005_F_DezinfekavimoIrenginiuKiekis20M</vt:lpstr>
      <vt:lpstr>'Forma 5'!VAS005_F_DezinfekuotoChloruVandens20M</vt:lpstr>
      <vt:lpstr>'Forma 5'!VAS005_F_DezinfekuotoNatrioHipochloritu20M</vt:lpstr>
      <vt:lpstr>'Forma 5'!VAS005_F_DEZINFEKUOTOVANDENSKIEKIS20M</vt:lpstr>
      <vt:lpstr>'Forma 5'!VAS005_F_DUMBLOAPDOROJIMOIRENGINIU20M</vt:lpstr>
      <vt:lpstr>'Forma 5'!VAS005_F_DumbloKiekisDelAzoto20M</vt:lpstr>
      <vt:lpstr>'Forma 5'!VAS005_F_DumbloKiekisDelBDS720M</vt:lpstr>
      <vt:lpstr>'Forma 5'!VAS005_F_DumbloKiekisDelFosforo20M</vt:lpstr>
      <vt:lpstr>'Forma 5'!VAS005_F_DumbloKiekisDelSM20M</vt:lpstr>
      <vt:lpstr>'Forma 5'!VAS005_F_DumbloPudymoIrenginiu20M</vt:lpstr>
      <vt:lpstr>'Forma 5'!VAS005_F_DumbloSausinimoIrenginiu20M</vt:lpstr>
      <vt:lpstr>'Forma 5'!VAS005_F_DumbloTankinimo20M</vt:lpstr>
      <vt:lpstr>'Forma 5'!VAS005_F_DziovinimoIrenginiu20M</vt:lpstr>
      <vt:lpstr>'Forma 5'!VAS005_F_FiltracijosLaukuPlotas20M</vt:lpstr>
      <vt:lpstr>'Forma 5'!VAS005_F_FiltracijosLaukuSkaicius20M</vt:lpstr>
      <vt:lpstr>'Forma 5'!VAS005_F_FosforasAtitekanciu20M</vt:lpstr>
      <vt:lpstr>'Forma 5'!VAS005_F_FosforasIsleidziamu20M</vt:lpstr>
      <vt:lpstr>'Forma 5'!VAS005_F_GYVENTOJUSKAICIUSAPTARNAUJAMOJE20M</vt:lpstr>
      <vt:lpstr>'Forma 5'!VAS005_F_GreziniuoseInstaliuotuSiurbliu20M</vt:lpstr>
      <vt:lpstr>'Forma 5'!VAS005_F_HidrantuSkaicius20M</vt:lpstr>
      <vt:lpstr>'Forma 5'!VAS005_F_IndividualiuGyvenamujuNamu20M</vt:lpstr>
      <vt:lpstr>'Forma 5'!VAS005_F_IndividualiuNamuSkaicius20M</vt:lpstr>
      <vt:lpstr>'Forma 5'!VAS005_F_IndividualiuoseGyvenamuosiuoseNamuose20M</vt:lpstr>
      <vt:lpstr>'Forma 5'!VAS005_F_InstaliuotuSiurbliuSkaicius20M</vt:lpstr>
      <vt:lpstr>'Forma 5'!VAS005_F_IsJuTransporto20M</vt:lpstr>
      <vt:lpstr>'Forma 5'!VAS005_F_IsSioSkaiciausGeriamojo20M</vt:lpstr>
      <vt:lpstr>'Forma 5'!VAS005_F_IsSioSkaiciausGyvenantys20M</vt:lpstr>
      <vt:lpstr>'Forma 5'!VAS005_F_IsToSkaiciaus20M</vt:lpstr>
      <vt:lpstr>'Forma 5'!VAS005_F_IsToSkaiciausNatrio20M</vt:lpstr>
      <vt:lpstr>'Forma 5'!VAS005_F_IsToSkaiciausSuPriverstine20M</vt:lpstr>
      <vt:lpstr>'Forma 5'!VAS005_F_IsToSkaiciausVandens20M</vt:lpstr>
      <vt:lpstr>'Forma 5'!VAS005_F_ISVALYTUNUOTEKUKIEKIS20M</vt:lpstr>
      <vt:lpstr>'Forma 5'!VAS005_F_ISVALYTUPAVIRSINIUNUOTEKU20M</vt:lpstr>
      <vt:lpstr>'Forma 5'!VAS005_F_IvadiniuApskaitosPrietaisu20M</vt:lpstr>
      <vt:lpstr>'Forma 5'!VAS005_F_JuoseDirbanciuOrapuciu20M</vt:lpstr>
      <vt:lpstr>'Forma 5'!VAS005_F_KanalizacijojeLikviduotuAvarijuSkaicius20M</vt:lpstr>
      <vt:lpstr>'Forma 5'!VAS005_F_KanalizacijosIsvaduSkaicius20M</vt:lpstr>
      <vt:lpstr>'Forma 5'!VAS005_F_KanalizacijosSistemuSkaicius20M</vt:lpstr>
      <vt:lpstr>'Forma 5'!VAS005_F_KanalizavimoPaslauguVartotoju20M</vt:lpstr>
      <vt:lpstr>'Forma 5'!VAS005_F_KitosTransportoPriemones20M</vt:lpstr>
      <vt:lpstr>'Forma 5'!VAS005_F_KituDarboMasinu20M</vt:lpstr>
      <vt:lpstr>'Forma 5'!VAS005_F_KituPadaliniuPersonalui20M</vt:lpstr>
      <vt:lpstr>'Forma 5'!VAS005_F_KituVandentiekioTinklu20M</vt:lpstr>
      <vt:lpstr>'Forma 5'!VAS005_F_KompostavimoIrenginiu20M</vt:lpstr>
      <vt:lpstr>'Forma 5'!VAS005_F_KompostoDriegnumas20M</vt:lpstr>
      <vt:lpstr>'Forma 5'!VAS005_F_KompostoKiekis20M</vt:lpstr>
      <vt:lpstr>'Forma 5'!VAS005_F_MagistraliniuVandentiekioTinklu20M</vt:lpstr>
      <vt:lpstr>'Forma 5'!VAS005_F_MechaninioValymoIrenginiu20M</vt:lpstr>
      <vt:lpstr>'Forma 5'!VAS005_F_MetinisAeruotoVandens20M</vt:lpstr>
      <vt:lpstr>'Forma 5'!VAS005_F_MetinisBiologinioSu20M</vt:lpstr>
      <vt:lpstr>'Forma 5'!VAS005_F_MetinisDenitrifikacijosSu20M</vt:lpstr>
      <vt:lpstr>'Forma 5'!VAS005_F_MetinisFiltravimoLaukuose20M</vt:lpstr>
      <vt:lpstr>'Forma 5'!VAS005_F_MetinisKitaisMetodais20M</vt:lpstr>
      <vt:lpstr>'Forma 5'!VAS005_F_MetinisMechaninioValymo20M</vt:lpstr>
      <vt:lpstr>'Forma 5'!VAS005_F_MetinisNuotekuDumbloGalutiniam20M</vt:lpstr>
      <vt:lpstr>'Forma 5'!VAS005_F_MetinisNuotekuDumbloKompostavimas20M</vt:lpstr>
      <vt:lpstr>'Forma 5'!VAS005_F_NaftosProduktaiNPAtitekanciu20M</vt:lpstr>
      <vt:lpstr>'Forma 5'!VAS005_F_NaftosProduktaiNPUIsleidziamu20M</vt:lpstr>
      <vt:lpstr>'Forma 5'!VAS005_F_NuotekuDumbloDziovinimo20M</vt:lpstr>
      <vt:lpstr>'Forma 5'!VAS005_F_NuotekuDumbloKiekis20M</vt:lpstr>
      <vt:lpstr>'Forma 5'!VAS005_F_NuotekuDumbloKiekisDziovinimui20M</vt:lpstr>
      <vt:lpstr>'Forma 5'!VAS005_F_NuotekuDumbloKiekisPo20M</vt:lpstr>
      <vt:lpstr>'Forma 5'!VAS005_F_NuotekuDumbloKiekisPoAnaerobinio20M</vt:lpstr>
      <vt:lpstr>'Forma 5'!VAS005_F_NuotekuDumbloKiekisPoAnaerobinioDziovinimo20M</vt:lpstr>
      <vt:lpstr>'Forma 5'!VAS005_F_NuotekuDumbloKiekisSausomis20M</vt:lpstr>
      <vt:lpstr>'Forma 5'!VAS005_F_NuotekuDumbloPudymo20M</vt:lpstr>
      <vt:lpstr>'Forma 5'!VAS005_F_NuotekuDumbloSausinimoPo20M</vt:lpstr>
      <vt:lpstr>'Forma 5'!VAS005_F_NuotekuDumbloTankinimo20M</vt:lpstr>
      <vt:lpstr>'Forma 5'!VAS005_F_NuotekuDumbloTvarkymo20M</vt:lpstr>
      <vt:lpstr>'Forma 5'!VAS005_F_NuotekuDumbloTvarkymoGalutiniam20M</vt:lpstr>
      <vt:lpstr>'Forma 5'!VAS005_F_NuotekuDumbloTvarkymoKompostavimas20M</vt:lpstr>
      <vt:lpstr>'Forma 5'!VAS005_F_NuotekuDumbloVidutinis20M</vt:lpstr>
      <vt:lpstr>'Forma 5'!VAS005_F_NuotekuDumbloVidutinisPoDziovinimo20M</vt:lpstr>
      <vt:lpstr>'Forma 5'!VAS005_F_NuotekuLaboratorijai20M</vt:lpstr>
      <vt:lpstr>'Forma 5'!VAS005_F_NuotekuPerpumpavimoStociu20M</vt:lpstr>
      <vt:lpstr>'Forma 5'!VAS005_F_NUOTEKUSIURBLINIU20M</vt:lpstr>
      <vt:lpstr>'Forma 5'!VAS005_F_NuotekuTinkluIlgis20M</vt:lpstr>
      <vt:lpstr>'Forma 5'!VAS005_F_NuotekuValykloseEsanciuOrapuciu20M</vt:lpstr>
      <vt:lpstr>'Forma 5'!VAS005_F_NuotekuValykloseEsanciuSiurbliu20M</vt:lpstr>
      <vt:lpstr>'Forma 5'!VAS005_F_NUOTEKUVALYKLU20M</vt:lpstr>
      <vt:lpstr>'Forma 5'!VAS005_F_PagalBiocheminisDeguoniesAtitekanciu20M</vt:lpstr>
      <vt:lpstr>'Forma 5'!VAS005_F_PagalBiocheminisDeguoniesAtitekanciuPavirsiniu20M</vt:lpstr>
      <vt:lpstr>'Forma 5'!VAS005_F_PagalBiocheminisDeguoniesIsleidziamu20M</vt:lpstr>
      <vt:lpstr>'Forma 5'!VAS005_F_PagalBiocheminisDeguoniesIsleidziamuPavirsiniu20M</vt:lpstr>
      <vt:lpstr>'Forma 5'!VAS005_F_PagamintuBriketuKiekis20M</vt:lpstr>
      <vt:lpstr>'Forma 5'!VAS005_F_PagamintuGranuliuKiekis20M</vt:lpstr>
      <vt:lpstr>'Forma 5'!VAS005_F_ParuostoNuotekuDumbloDregnumas20M</vt:lpstr>
      <vt:lpstr>'Forma 5'!VAS005_F_ParuostoNuotekuDumbloKiekis20M</vt:lpstr>
      <vt:lpstr>'Forma 5'!VAS005_F_PATIEKTASVANDENSKIEKIS20M</vt:lpstr>
      <vt:lpstr>'Forma 5'!VAS005_F_PATIEKTOGERIAMOJOVANDENS20M</vt:lpstr>
      <vt:lpstr>'Forma 5'!VAS005_F_PavirsiniuNuoteku20M</vt:lpstr>
      <vt:lpstr>'Forma 5'!VAS005_F_PavirsiniuNuotekuIsleistuvu20M</vt:lpstr>
      <vt:lpstr>'Forma 5'!VAS005_F_PavirsiniuNuotekuPerpumpavimoStociu20M</vt:lpstr>
      <vt:lpstr>'Forma 5'!VAS005_F_PavirsiniuNuotekuPerpumpavimoStotyse20M</vt:lpstr>
      <vt:lpstr>'Forma 5'!VAS005_F_PavirsiniuNuotekuSistemu20M</vt:lpstr>
      <vt:lpstr>'Forma 5'!VAS005_F_PAVIRSINIUNUOTEKUSIURBLINIU20M</vt:lpstr>
      <vt:lpstr>'Forma 5'!VAS005_F_PavirsiniuNuotekuTinklu20M</vt:lpstr>
      <vt:lpstr>'Forma 5'!VAS005_F_PavirsiniuNuotekuTinkluose20M</vt:lpstr>
      <vt:lpstr>'Forma 5'!VAS005_F_PavirsiniuNuotekuTvarkymo20M</vt:lpstr>
      <vt:lpstr>'Forma 5'!VAS005_F_PAVIRSINIUNUOTEKUVALYKLU20M</vt:lpstr>
      <vt:lpstr>'Forma 5'!VAS005_F_PavirsiniuNuotekuValymo20M</vt:lpstr>
      <vt:lpstr>'Forma 5'!VAS005_F_PerpumpavimoStotyseInstaliuotu20M</vt:lpstr>
      <vt:lpstr>'Forma 5'!VAS005_F_PerpumpuotuNuotekuKiekis20M</vt:lpstr>
      <vt:lpstr>'Forma 5'!VAS005_F_PozeminioVandensTinklu20M</vt:lpstr>
      <vt:lpstr>'Forma 5'!VAS005_F_RezervuaruSkaicius20M</vt:lpstr>
      <vt:lpstr>'Forma 5'!VAS005_F_RiebalaiAtitekanciu20M</vt:lpstr>
      <vt:lpstr>'Forma 5'!VAS005_F_RiebalaiIsleidziamu20M</vt:lpstr>
      <vt:lpstr>'Forma 5'!VAS005_F_SausuMedziaguKiekisKomposte20M</vt:lpstr>
      <vt:lpstr>'Forma 5'!VAS005_F_SausuMedziaguKiekisParuostame20M</vt:lpstr>
      <vt:lpstr>'Forma 5'!VAS005_F_SkaitikliuButuoseSkaicius20M</vt:lpstr>
      <vt:lpstr>'Forma 5'!VAS005_F_SurenkamuMobiliosiomisTransporto20M</vt:lpstr>
      <vt:lpstr>'Forma 5'!VAS005_F_SURINKTUNUOTEKUKIEKIS20M</vt:lpstr>
      <vt:lpstr>'Forma 5'!VAS005_F_SuspenduotosMedziagosAtitekanciu20M</vt:lpstr>
      <vt:lpstr>'Forma 5'!VAS005_F_SuspenduotosMedziagosAtitekanciuPavirsiniu20M</vt:lpstr>
      <vt:lpstr>'Forma 5'!VAS005_F_SuspenduotosMedziagosIsleidziamu20M</vt:lpstr>
      <vt:lpstr>'Forma 5'!VAS005_F_SuspenduotosMedziagosIsleidziamuPavirsiniu20M</vt:lpstr>
      <vt:lpstr>'Forma 5'!VAS005_F_TameSkaiciujeButu20M</vt:lpstr>
      <vt:lpstr>'Forma 5'!VAS005_F_TameSkaiciujeButuNuoteku20M</vt:lpstr>
      <vt:lpstr>'Forma 5'!VAS005_F_TameSkaiciujeIndividualiuose20M</vt:lpstr>
      <vt:lpstr>'Forma 5'!VAS005_F_TameSkaiciujeSpaudiminiu20M</vt:lpstr>
      <vt:lpstr>'Forma 5'!VAS005_F_TameSkaiciujeSpaudiminiuTinklu20M</vt:lpstr>
      <vt:lpstr>'Forma 5'!VAS005_F_TransportoPriemonesDumblui20M</vt:lpstr>
      <vt:lpstr>'Forma 5'!VAS005_F_TransportoPriemonesPersonalui20M</vt:lpstr>
      <vt:lpstr>'Forma 5'!VAS005_F_TransportoPriemoniuSkaicius20M</vt:lpstr>
      <vt:lpstr>'Forma 5'!VAS005_F_ValykloseSusidariusioNuotekuDregnumas20M</vt:lpstr>
      <vt:lpstr>'Forma 5'!VAS005_F_ValykloseSusidariusioNuotekuKiekis20M</vt:lpstr>
      <vt:lpstr>'Forma 5'!VAS005_F_ValykloseSusidariusioNuotekuKiekisSausomis20M</vt:lpstr>
      <vt:lpstr>'Forma 5'!VAS005_F_VandensAeravimoIrenginiu20M</vt:lpstr>
      <vt:lpstr>'Forma 5'!VAS005_F_VandensEmimoKoloneliu20M</vt:lpstr>
      <vt:lpstr>'Forma 5'!VAS005_F_VANDENSISGAVIMO20M</vt:lpstr>
      <vt:lpstr>'Forma 5'!VAS005_F_VandensKiekisParduotas20M</vt:lpstr>
      <vt:lpstr>'Forma 5'!VAS005_F_VandensKiekisSuvartotas20M</vt:lpstr>
      <vt:lpstr>'Forma 5'!VAS005_F_VandensPakelimoAukstis20M</vt:lpstr>
      <vt:lpstr>'Forma 5'!VAS005_F_VANDENSPAKELIMOSTOCIU20M</vt:lpstr>
      <vt:lpstr>'Forma 5'!VAS005_F_VandensPakelimoStociuSkaicius20M</vt:lpstr>
      <vt:lpstr>'Forma 5'!VAS005_F_VandensPakelimoStotyse20M</vt:lpstr>
      <vt:lpstr>'Forma 5'!VAS005_F_VANDENSRUOSIMOIRENGINIU20M</vt:lpstr>
      <vt:lpstr>'Forma 5'!VAS005_F_VANDENSVALYKLOSE20M</vt:lpstr>
      <vt:lpstr>'Forma 5'!VAS005_F_VandentiekyjeLikviduotuAvariju20M</vt:lpstr>
      <vt:lpstr>'Forma 5'!VAS005_F_VandentiekioPrijungimuivadu20M</vt:lpstr>
      <vt:lpstr>'Forma 5'!VAS005_F_VandentiekioVartotojuIr20M</vt:lpstr>
      <vt:lpstr>'Forma 5'!VAS005_F_VandentiekiuSkaicius20M</vt:lpstr>
      <vt:lpstr>'Forma 5'!VAS005_F_VandenvieciuSkaicius20M</vt:lpstr>
      <vt:lpstr>'Forma 5'!VAS005_F_VANDENVIETESEISGAUTOVANDENS20M</vt:lpstr>
      <vt:lpstr>'Forma 5'!VAS005_F_VartotojaiKuriemsTiekiamas20M</vt:lpstr>
      <vt:lpstr>'Forma 5'!VAS005_F_VartotojaiKuriemsTiekiamasTik20M</vt:lpstr>
      <vt:lpstr>'Forma 5'!VAS005_F_VartotojaiKuriemsTik20M</vt:lpstr>
      <vt:lpstr>'Forma 5'!VAS005_F_VARTOTOJUSKAICIUSAPTARNAUJAMOJE20M</vt:lpstr>
      <vt:lpstr>'Forma 5'!VAS005_F_VidutinisNuoteku20M</vt:lpstr>
      <vt:lpstr>'Forma 5'!VAS005_F_VidutinisNuotekuDumblo20M</vt:lpstr>
      <vt:lpstr>'Forma 5'!VAS005_F_VidutinisNuotekuDumbloDregnumas20M</vt:lpstr>
      <vt:lpstr>'Forma 5'!VAS005_F_VidutinisPajegumasBDS720M</vt:lpstr>
      <vt:lpstr>'Forma 5'!VAS005_F_VidutinisPajegumasBDS7Pavirsiniu20M</vt:lpstr>
      <vt:lpstr>'Forma 5'!VAS005_F_VidutinisPajegumasBendrojoAzoto20M</vt:lpstr>
      <vt:lpstr>'Forma 5'!VAS005_F_VidutinisPajegumasBendrojoFosforo20M</vt:lpstr>
      <vt:lpstr>'Forma 5'!VAS005_F_VidutinisPajegumasNaftos20M</vt:lpstr>
      <vt:lpstr>'Forma 5'!VAS005_F_VidutinisPajegumasSM20M</vt:lpstr>
      <vt:lpstr>'Forma 5'!VAS005_F_VidutinisPajegumasSMPavirsiniu20M</vt:lpstr>
      <vt:lpstr>'Forma 5'!VAS005_F_VidutinisPavirsiniu20M</vt:lpstr>
      <vt:lpstr>'Forma 5'!VAS005_F_VidutinisVandensKelimo20M</vt:lpstr>
      <vt:lpstr>'Forma 5'!VAS005_F_VidutinisVandensPakelimo20M</vt:lpstr>
      <vt:lpstr>'Forma 6'!VAS006_D_20M</vt:lpstr>
      <vt:lpstr>'Forma 6'!VAS006_D_AbonentinesTarnybos</vt:lpstr>
      <vt:lpstr>'Forma 6'!VAS006_D_AbonentinesTarnybosTransportoMetines</vt:lpstr>
      <vt:lpstr>'Forma 6'!VAS006_D_AbonentuApskaitosPrietaisai</vt:lpstr>
      <vt:lpstr>'Forma 6'!VAS006_D_AbonentuApskaitosPrietaisu</vt:lpstr>
      <vt:lpstr>'Forma 6'!VAS006_D_AnaerobinioApdorojimoIrenginiai</vt:lpstr>
      <vt:lpstr>'Forma 6'!VAS006_D_AnaerobinioApdorojimoIrenginiai3dalis</vt:lpstr>
      <vt:lpstr>'Forma 6'!VAS006_D_ApskaitosPrietaisai</vt:lpstr>
      <vt:lpstr>'Forma 6'!VAS006_D_ApskaitosPrietaisu</vt:lpstr>
      <vt:lpstr>'Forma 6'!VAS006_D_AsenizacinesMasinos</vt:lpstr>
      <vt:lpstr>'Forma 6'!VAS006_D_AsenizaciniuMasinu</vt:lpstr>
      <vt:lpstr>'Forma 6'!VAS006_D_AtidetojoMokescioTurto1dalis</vt:lpstr>
      <vt:lpstr>'Forma 6'!VAS006_D_AtidetojoMokescioTurto2dalis</vt:lpstr>
      <vt:lpstr>'Forma 6'!VAS006_D_AtidetojoMokescioTurto3dalis</vt:lpstr>
      <vt:lpstr>'Forma 6'!VAS006_D_AtsiskaitomujuGeriamojoVandens</vt:lpstr>
      <vt:lpstr>'Forma 6'!VAS006_D_AtsiskaitomujuGeriamojoVandens3dalis</vt:lpstr>
      <vt:lpstr>'Forma 6'!VAS006_D_BiologiniaisIrenginiais</vt:lpstr>
      <vt:lpstr>'Forma 6'!VAS006_D_BiologiniaisIrenginiais3dalis</vt:lpstr>
      <vt:lpstr>'Forma 6'!VAS006_D_DenitrifikavimoIrenginiais</vt:lpstr>
      <vt:lpstr>'Forma 6'!VAS006_D_DenitrifikavimoIrenginiais3dalis</vt:lpstr>
      <vt:lpstr>'Forma 6'!VAS006_D_Dumblavezes</vt:lpstr>
      <vt:lpstr>'Forma 6'!VAS006_D_Dumblaveziu</vt:lpstr>
      <vt:lpstr>'Forma 6'!VAS006_D_DumbloTvarkyme</vt:lpstr>
      <vt:lpstr>'Forma 6'!VAS006_D_DumbloTvarkymeMetines</vt:lpstr>
      <vt:lpstr>'Forma 6'!VAS006_D_DziovinimoIrenginiai</vt:lpstr>
      <vt:lpstr>'Forma 6'!VAS006_D_DziovinimoIrenginiai3dalis</vt:lpstr>
      <vt:lpstr>'Forma 6'!VAS006_D_FinansinioTurtoVerte1dalis</vt:lpstr>
      <vt:lpstr>'Forma 6'!VAS006_D_FinansinioTurtoVerte2dalis</vt:lpstr>
      <vt:lpstr>'Forma 6'!VAS006_D_FinansinioTurtoVerte3dalis</vt:lpstr>
      <vt:lpstr>'Forma 6'!VAS006_D_GeriamojoVandensGavyba</vt:lpstr>
      <vt:lpstr>'Forma 6'!VAS006_D_GeriamojoVandensGavyba3dalis</vt:lpstr>
      <vt:lpstr>'Forma 6'!VAS006_D_GeriamojoVandensPristatymas</vt:lpstr>
      <vt:lpstr>'Forma 6'!VAS006_D_GeriamojoVandensPristatymas3dalis</vt:lpstr>
      <vt:lpstr>'Forma 6'!VAS006_D_GeriamojoVandensRuosimas</vt:lpstr>
      <vt:lpstr>'Forma 6'!VAS006_D_GeriamojoVandensRuosimas3dalis</vt:lpstr>
      <vt:lpstr>'Forma 6'!VAS006_D_IDalis</vt:lpstr>
      <vt:lpstr>'Forma 6'!VAS006_D_IIDalis</vt:lpstr>
      <vt:lpstr>'Forma 6'!VAS006_D_IIIDalis</vt:lpstr>
      <vt:lpstr>'Forma 6'!VAS006_D_ILGALAIKIOTURTOBALANSINE</vt:lpstr>
      <vt:lpstr>'Forma 6'!VAS006_D_IlgalaikioTurtoBalansines</vt:lpstr>
      <vt:lpstr>'Forma 6'!VAS006_D_IlgalaikioTurtoBalansines2</vt:lpstr>
      <vt:lpstr>'Forma 6'!VAS006_D_ILGALAIKIOTURTOISIGIJIMO</vt:lpstr>
      <vt:lpstr>'Forma 6'!VAS006_D_IlgalaikioTurtoIsigijimoVertesSkirtumas</vt:lpstr>
      <vt:lpstr>'Forma 6'!VAS006_D_IlgalaikioTurtoVertes1dalis</vt:lpstr>
      <vt:lpstr>'Forma 6'!VAS006_D_IlgalaikioTurtoVertes2dalis</vt:lpstr>
      <vt:lpstr>'Forma 6'!VAS006_D_IlgalaikioTurtoVertes3dalis</vt:lpstr>
      <vt:lpstr>'Forma 6'!VAS006_D_InfiltraciniaisLaukais</vt:lpstr>
      <vt:lpstr>'Forma 6'!VAS006_D_InfiltraciniaisLaukais3dalis</vt:lpstr>
      <vt:lpstr>'Forma 6'!VAS006_D_InvesticinioTurtoVerte1dalis</vt:lpstr>
      <vt:lpstr>'Forma 6'!VAS006_D_InvesticinioTurtoVerte2dalis</vt:lpstr>
      <vt:lpstr>'Forma 6'!VAS006_D_InvesticinioTurtoVerte3dalis</vt:lpstr>
      <vt:lpstr>'Forma 6'!VAS006_D_IsJu</vt:lpstr>
      <vt:lpstr>'Forma 6'!VAS006_D_IsJuApskaitosMetines</vt:lpstr>
      <vt:lpstr>'Forma 6'!VAS006_D_IsSioSkaiciausDumblo</vt:lpstr>
      <vt:lpstr>'Forma 6'!VAS006_D_IsSioSkaiciausDumblo3dalis</vt:lpstr>
      <vt:lpstr>'Forma 6'!VAS006_D_IsSioSkaiciausGeriamojo</vt:lpstr>
      <vt:lpstr>'Forma 6'!VAS006_D_IsSioSkaiciausGeriamojoMetines</vt:lpstr>
      <vt:lpstr>'Forma 6'!VAS006_D_IsSioSkaiciausMechaniniais2dalis</vt:lpstr>
      <vt:lpstr>'Forma 6'!VAS006_D_IsSioSkaiciausMechaniniais3dalis</vt:lpstr>
      <vt:lpstr>'Forma 6'!VAS006_D_IsSioSkaiciausSiurbliai</vt:lpstr>
      <vt:lpstr>'Forma 6'!VAS006_D_IsSioSkaiciausSiurbliu</vt:lpstr>
      <vt:lpstr>'Forma 6'!VAS006_D_IvadiniaiApskaitosPrietaisai</vt:lpstr>
      <vt:lpstr>'Forma 6'!VAS006_D_IvadiniuApskaitosPrietaisu</vt:lpstr>
      <vt:lpstr>'Forma 6'!VAS006_D_IVDalis</vt:lpstr>
      <vt:lpstr>'Forma 6'!VAS006_D_KitasDumbloTvarkymo</vt:lpstr>
      <vt:lpstr>'Forma 6'!VAS006_D_KitasDumbloTvarkymo3dalis</vt:lpstr>
      <vt:lpstr>'Forma 6'!VAS006_D_KitiIrenginiaiPrietaisai</vt:lpstr>
      <vt:lpstr>'Forma 6'!VAS006_D_KitiIrenginiaiPrietaisai1</vt:lpstr>
      <vt:lpstr>'Forma 6'!VAS006_D_KitiIrenginiaiPrietaisaiMetines</vt:lpstr>
      <vt:lpstr>'Forma 6'!VAS006_D_KitoIlgalaikioTurto1dalis</vt:lpstr>
      <vt:lpstr>'Forma 6'!VAS006_D_KitoIlgalaikioTurto2dalis</vt:lpstr>
      <vt:lpstr>'Forma 6'!VAS006_D_KitoIlgalaikioTurto3dalis</vt:lpstr>
      <vt:lpstr>'Forma 6'!VAS006_D_KitosDarboMasinos</vt:lpstr>
      <vt:lpstr>'Forma 6'!VAS006_D_KitosDarboMasinosMetines</vt:lpstr>
      <vt:lpstr>'Forma 6'!VAS006_D_KitosTransportoPriemones</vt:lpstr>
      <vt:lpstr>'Forma 6'!VAS006_D_KituIrenginiuPrietaisuMetines</vt:lpstr>
      <vt:lpstr>'Forma 6'!VAS006_D_KituTransportoPriemoniu</vt:lpstr>
      <vt:lpstr>'Forma 6'!VAS006_D_KompostavimoIrenginiai</vt:lpstr>
      <vt:lpstr>'Forma 6'!VAS006_D_KompostavimoIrenginiai3dalis</vt:lpstr>
      <vt:lpstr>'Forma 6'!VAS006_D_MasinosIrIrengimai</vt:lpstr>
      <vt:lpstr>'Forma 6'!VAS006_D_MasinuIrIrengimu</vt:lpstr>
      <vt:lpstr>'Forma 6'!VAS006_D_METINESREGULIUOJAMO</vt:lpstr>
      <vt:lpstr>'Forma 6'!VAS006_D_NebaigtosStatybosNenaudojamo1dalis</vt:lpstr>
      <vt:lpstr>'Forma 6'!VAS006_D_NebaigtosStatybosNenaudojamo2dalis</vt:lpstr>
      <vt:lpstr>'Forma 6'!VAS006_D_NebaigtosStatybosNenaudojamo3dalis</vt:lpstr>
      <vt:lpstr>'Forma 6'!VAS006_D_NematerialausIlgalaikioTurto</vt:lpstr>
      <vt:lpstr>'Forma 6'!VAS006_D_NematerialusTurtas</vt:lpstr>
      <vt:lpstr>'Forma 6'!VAS006_D_NenaudojamoTurtoNusidevejimas</vt:lpstr>
      <vt:lpstr>'Forma 6'!VAS006_D_NuotekuDumbloTvarkymas</vt:lpstr>
      <vt:lpstr>'Forma 6'!VAS006_D_NuotekuDumbloTvarkymas3dalis</vt:lpstr>
      <vt:lpstr>'Forma 6'!VAS006_D_NuotekuSiurblinese</vt:lpstr>
      <vt:lpstr>'Forma 6'!VAS006_D_NuotekuSiurblineseMetines</vt:lpstr>
      <vt:lpstr>'Forma 6'!VAS006_D_NuotekuSurinkimas</vt:lpstr>
      <vt:lpstr>'Forma 6'!VAS006_D_NuotekuSurinkimas3dalis</vt:lpstr>
      <vt:lpstr>'Forma 6'!VAS006_D_NuotekuTinklai</vt:lpstr>
      <vt:lpstr>'Forma 6'!VAS006_D_NuotekuTinklu</vt:lpstr>
      <vt:lpstr>'Forma 6'!VAS006_D_NuotekuTransportavimasMobiliosiomis</vt:lpstr>
      <vt:lpstr>'Forma 6'!VAS006_D_NuotekuTransportavimasMobiliosiomis3dalis</vt:lpstr>
      <vt:lpstr>'Forma 6'!VAS006_D_NuotekuValyklose</vt:lpstr>
      <vt:lpstr>'Forma 6'!VAS006_D_NuotekuValykloseMetines</vt:lpstr>
      <vt:lpstr>'Forma 6'!VAS006_D_NuotekuValykloseMetinesOrapuciu</vt:lpstr>
      <vt:lpstr>'Forma 6'!VAS006_D_NuotekuValykloseOraputes</vt:lpstr>
      <vt:lpstr>'Forma 6'!VAS006_D_NuotekuValymas</vt:lpstr>
      <vt:lpstr>'Forma 6'!VAS006_D_NuotekuValymas3dalis</vt:lpstr>
      <vt:lpstr>'Forma 6'!VAS006_D_Orapuciukompresoriu</vt:lpstr>
      <vt:lpstr>'Forma 6'!VAS006_D_Oraputeskompresoriai</vt:lpstr>
      <vt:lpstr>'Forma 6'!VAS006_D_PAGALPANAUDAEKSPLOATUOJAMO</vt:lpstr>
      <vt:lpstr>'Forma 6'!VAS006_D_Pastatai</vt:lpstr>
      <vt:lpstr>'Forma 6'!VAS006_D_Pastatu</vt:lpstr>
      <vt:lpstr>'Forma 6'!VAS006_D_PavirsiniuNuotekuTvarkymo</vt:lpstr>
      <vt:lpstr>'Forma 6'!VAS006_D_PavirsiniuNuotekuTvarkymo3dalis</vt:lpstr>
      <vt:lpstr>'Forma 6'!VAS006_D_PletrosDarbuVerte1dalis</vt:lpstr>
      <vt:lpstr>'Forma 6'!VAS006_D_PletrosDarbuVerte2dalis</vt:lpstr>
      <vt:lpstr>'Forma 6'!VAS006_D_PletrosDarbuVerte3dalis</vt:lpstr>
      <vt:lpstr>'Forma 6'!VAS006_D_PrestizoVerte1dalis</vt:lpstr>
      <vt:lpstr>'Forma 6'!VAS006_D_PrestizoVerte2dalis</vt:lpstr>
      <vt:lpstr>'Forma 6'!VAS006_D_PrestizoVerte3dalis</vt:lpstr>
      <vt:lpstr>'Forma 6'!VAS006_D_REGULIUOJAMOTURTO</vt:lpstr>
      <vt:lpstr>'Forma 6'!VAS006_D_REGULIUOJAMOTURTOISIGIJIMOPagalTurto</vt:lpstr>
      <vt:lpstr>'Forma 6'!VAS006_D_REGULIUOJAMOTURTOISIGIJIMOPagalVerslo</vt:lpstr>
      <vt:lpstr>'Forma 6'!VAS006_D_Statiniai</vt:lpstr>
      <vt:lpstr>'Forma 6'!VAS006_D_Statiniu</vt:lpstr>
      <vt:lpstr>'Forma 6'!VAS006_D_TankinimoIrenginiai</vt:lpstr>
      <vt:lpstr>'Forma 6'!VAS006_D_TankinimoIrenginiai3dalis</vt:lpstr>
      <vt:lpstr>'Forma 6'!VAS006_D_TransportoPriemones</vt:lpstr>
      <vt:lpstr>'Forma 6'!VAS006_D_TransportoPriemoniu</vt:lpstr>
      <vt:lpstr>'Forma 6'!VAS006_D_UzDotacijasIsigyto1dalis</vt:lpstr>
      <vt:lpstr>'Forma 6'!VAS006_D_UzDotacijasIsigyto2dalis</vt:lpstr>
      <vt:lpstr>'Forma 6'!VAS006_D_UzDotacijasIsigyto3dalis</vt:lpstr>
      <vt:lpstr>'Forma 6'!VAS006_D_VandensGavyboje</vt:lpstr>
      <vt:lpstr>'Forma 6'!VAS006_D_VandensGavybojeMetines</vt:lpstr>
      <vt:lpstr>'Forma 6'!VAS006_D_VandensPakelimoStotyse</vt:lpstr>
      <vt:lpstr>'Forma 6'!VAS006_D_VandensPakelimoStotyseMetines</vt:lpstr>
      <vt:lpstr>'Forma 6'!VAS006_D_VandensRuosime</vt:lpstr>
      <vt:lpstr>'Forma 6'!VAS006_D_VandensRuosimeMetines</vt:lpstr>
      <vt:lpstr>'Forma 6'!VAS006_D_VandensRuosimoIrenginiuose</vt:lpstr>
      <vt:lpstr>'Forma 6'!VAS006_D_VandensRuosimoIrenginiuoseMetines</vt:lpstr>
      <vt:lpstr>'Forma 6'!VAS006_D_VandentiekioTinklai</vt:lpstr>
      <vt:lpstr>'Forma 6'!VAS006_D_VandentiekioTinklu</vt:lpstr>
      <vt:lpstr>'Forma 6'!VAS006_D_Vandenvezes</vt:lpstr>
      <vt:lpstr>'Forma 6'!VAS006_D_Vandenveziu</vt:lpstr>
      <vt:lpstr>'Forma 6'!VAS006_D_Zeme</vt:lpstr>
      <vt:lpstr>'Forma 6'!VAS006_F_AbonentinesTarnybos20M</vt:lpstr>
      <vt:lpstr>'Forma 6'!VAS006_F_AbonentinesTarnybosTransportoMetines20M</vt:lpstr>
      <vt:lpstr>'Forma 6'!VAS006_F_AbonentuApskaitosPrietaisai20M</vt:lpstr>
      <vt:lpstr>'Forma 6'!VAS006_F_AbonentuApskaitosPrietaisu20M</vt:lpstr>
      <vt:lpstr>'Forma 6'!VAS006_F_AnaerobinioApdorojimoIrenginiai20M</vt:lpstr>
      <vt:lpstr>'Forma 6'!VAS006_F_AnaerobinioApdorojimoIrenginiai3dalis20M</vt:lpstr>
      <vt:lpstr>'Forma 6'!VAS006_F_ApskaitosPrietaisai20M</vt:lpstr>
      <vt:lpstr>'Forma 6'!VAS006_F_ApskaitosPrietaisu20M</vt:lpstr>
      <vt:lpstr>'Forma 6'!VAS006_F_AsenizacinesMasinos20M</vt:lpstr>
      <vt:lpstr>'Forma 6'!VAS006_F_AsenizaciniuMasinu20M</vt:lpstr>
      <vt:lpstr>'Forma 6'!VAS006_F_AtidetojoMokescioTurto1dalis20M</vt:lpstr>
      <vt:lpstr>'Forma 6'!VAS006_F_AtidetojoMokescioTurto2dalis20M</vt:lpstr>
      <vt:lpstr>'Forma 6'!VAS006_F_AtidetojoMokescioTurto3dalis20M</vt:lpstr>
      <vt:lpstr>'Forma 6'!VAS006_F_AtsiskaitomujuGeriamojoVandens20M</vt:lpstr>
      <vt:lpstr>'Forma 6'!VAS006_F_AtsiskaitomujuGeriamojoVandens3dalis20M</vt:lpstr>
      <vt:lpstr>'Forma 6'!VAS006_F_BiologiniaisIrenginiais20M</vt:lpstr>
      <vt:lpstr>'Forma 6'!VAS006_F_BiologiniaisIrenginiais3dalis20M</vt:lpstr>
      <vt:lpstr>'Forma 6'!VAS006_F_DenitrifikavimoIrenginiais20M</vt:lpstr>
      <vt:lpstr>'Forma 6'!VAS006_F_DenitrifikavimoIrenginiais3dalis20M</vt:lpstr>
      <vt:lpstr>'Forma 6'!VAS006_F_Dumblavezes20M</vt:lpstr>
      <vt:lpstr>'Forma 6'!VAS006_F_Dumblaveziu20M</vt:lpstr>
      <vt:lpstr>'Forma 6'!VAS006_F_DumbloTvarkyme20M</vt:lpstr>
      <vt:lpstr>'Forma 6'!VAS006_F_DumbloTvarkymeMetines20M</vt:lpstr>
      <vt:lpstr>'Forma 6'!VAS006_F_DziovinimoIrenginiai20M</vt:lpstr>
      <vt:lpstr>'Forma 6'!VAS006_F_DziovinimoIrenginiai3dalis20M</vt:lpstr>
      <vt:lpstr>'Forma 6'!VAS006_F_FinansinioTurtoVerte1dalis20M</vt:lpstr>
      <vt:lpstr>'Forma 6'!VAS006_F_FinansinioTurtoVerte2dalis20M</vt:lpstr>
      <vt:lpstr>'Forma 6'!VAS006_F_FinansinioTurtoVerte3dalis20M</vt:lpstr>
      <vt:lpstr>'Forma 6'!VAS006_F_GeriamojoVandensGavyba20M</vt:lpstr>
      <vt:lpstr>'Forma 6'!VAS006_F_GeriamojoVandensGavyba3dalis20M</vt:lpstr>
      <vt:lpstr>'Forma 6'!VAS006_F_GeriamojoVandensPristatymas20M</vt:lpstr>
      <vt:lpstr>'Forma 6'!VAS006_F_GeriamojoVandensPristatymas3dalis20M</vt:lpstr>
      <vt:lpstr>'Forma 6'!VAS006_F_GeriamojoVandensRuosimas20M</vt:lpstr>
      <vt:lpstr>'Forma 6'!VAS006_F_GeriamojoVandensRuosimas3dalis20M</vt:lpstr>
      <vt:lpstr>'Forma 6'!VAS006_F_ILGALAIKIOTURTOBALANSINE20M</vt:lpstr>
      <vt:lpstr>'Forma 6'!VAS006_F_IlgalaikioTurtoBalansines20M</vt:lpstr>
      <vt:lpstr>'Forma 6'!VAS006_F_IlgalaikioTurtoBalansines220M</vt:lpstr>
      <vt:lpstr>'Forma 6'!VAS006_F_ILGALAIKIOTURTOISIGIJIMO20M</vt:lpstr>
      <vt:lpstr>'Forma 6'!VAS006_F_IlgalaikioTurtoIsigijimoVertesSkirtumas20M</vt:lpstr>
      <vt:lpstr>'Forma 6'!VAS006_F_IlgalaikioTurtoVertes1dalis20M</vt:lpstr>
      <vt:lpstr>'Forma 6'!VAS006_F_IlgalaikioTurtoVertes2dalis20M</vt:lpstr>
      <vt:lpstr>'Forma 6'!VAS006_F_IlgalaikioTurtoVertes3dalis20M</vt:lpstr>
      <vt:lpstr>'Forma 6'!VAS006_F_InfiltraciniaisLaukais20M</vt:lpstr>
      <vt:lpstr>'Forma 6'!VAS006_F_InfiltraciniaisLaukais3dalis20M</vt:lpstr>
      <vt:lpstr>'Forma 6'!VAS006_F_InvesticinioTurtoVerte1dalis20M</vt:lpstr>
      <vt:lpstr>'Forma 6'!VAS006_F_InvesticinioTurtoVerte2dalis20M</vt:lpstr>
      <vt:lpstr>'Forma 6'!VAS006_F_InvesticinioTurtoVerte3dalis20M</vt:lpstr>
      <vt:lpstr>'Forma 6'!VAS006_F_IsJu20M</vt:lpstr>
      <vt:lpstr>'Forma 6'!VAS006_F_IsJuApskaitosMetines20M</vt:lpstr>
      <vt:lpstr>'Forma 6'!VAS006_F_IsSioSkaiciausDumblo20M</vt:lpstr>
      <vt:lpstr>'Forma 6'!VAS006_F_IsSioSkaiciausDumblo3dalis20M</vt:lpstr>
      <vt:lpstr>'Forma 6'!VAS006_F_IsSioSkaiciausGeriamojo20M</vt:lpstr>
      <vt:lpstr>'Forma 6'!VAS006_F_IsSioSkaiciausGeriamojoMetines20M</vt:lpstr>
      <vt:lpstr>'Forma 6'!VAS006_F_IsSioSkaiciausMechaniniais2dalis20M</vt:lpstr>
      <vt:lpstr>'Forma 6'!VAS006_F_IsSioSkaiciausMechaniniais3dalis20M</vt:lpstr>
      <vt:lpstr>'Forma 6'!VAS006_F_IsSioSkaiciausSiurbliai20M</vt:lpstr>
      <vt:lpstr>'Forma 6'!VAS006_F_IsSioSkaiciausSiurbliu20M</vt:lpstr>
      <vt:lpstr>'Forma 6'!VAS006_F_IvadiniaiApskaitosPrietaisai20M</vt:lpstr>
      <vt:lpstr>'Forma 6'!VAS006_F_IvadiniuApskaitosPrietaisu20M</vt:lpstr>
      <vt:lpstr>'Forma 6'!VAS006_F_KitasDumbloTvarkymo20M</vt:lpstr>
      <vt:lpstr>'Forma 6'!VAS006_F_KitasDumbloTvarkymo3dalis20M</vt:lpstr>
      <vt:lpstr>'Forma 6'!VAS006_F_KitiIrenginiaiPrietaisai120M</vt:lpstr>
      <vt:lpstr>'Forma 6'!VAS006_F_KitiIrenginiaiPrietaisai20M</vt:lpstr>
      <vt:lpstr>'Forma 6'!VAS006_F_KitiIrenginiaiPrietaisaiMetines20M</vt:lpstr>
      <vt:lpstr>'Forma 6'!VAS006_F_KitoIlgalaikioTurto1dalis20M</vt:lpstr>
      <vt:lpstr>'Forma 6'!VAS006_F_KitoIlgalaikioTurto2dalis20M</vt:lpstr>
      <vt:lpstr>'Forma 6'!VAS006_F_KitoIlgalaikioTurto3dalis20M</vt:lpstr>
      <vt:lpstr>'Forma 6'!VAS006_F_KitosDarboMasinos20M</vt:lpstr>
      <vt:lpstr>'Forma 6'!VAS006_F_KitosDarboMasinosMetines20M</vt:lpstr>
      <vt:lpstr>'Forma 6'!VAS006_F_KitosTransportoPriemones20M</vt:lpstr>
      <vt:lpstr>'Forma 6'!VAS006_F_KituIrenginiuPrietaisuMetines20M</vt:lpstr>
      <vt:lpstr>'Forma 6'!VAS006_F_KituTransportoPriemoniu20M</vt:lpstr>
      <vt:lpstr>'Forma 6'!VAS006_F_KompostavimoIrenginiai20M</vt:lpstr>
      <vt:lpstr>'Forma 6'!VAS006_F_KompostavimoIrenginiai3dalis20M</vt:lpstr>
      <vt:lpstr>'Forma 6'!VAS006_F_MasinosIrIrengimai20M</vt:lpstr>
      <vt:lpstr>'Forma 6'!VAS006_F_MasinuIrIrengimu20M</vt:lpstr>
      <vt:lpstr>'Forma 6'!VAS006_F_METINESREGULIUOJAMO20M</vt:lpstr>
      <vt:lpstr>'Forma 6'!VAS006_F_NebaigtosStatybosNenaudojamo1dalis20M</vt:lpstr>
      <vt:lpstr>'Forma 6'!VAS006_F_NebaigtosStatybosNenaudojamo2dalis20M</vt:lpstr>
      <vt:lpstr>'Forma 6'!VAS006_F_NebaigtosStatybosNenaudojamo3dalis20M</vt:lpstr>
      <vt:lpstr>'Forma 6'!VAS006_F_NematerialausIlgalaikioTurto20M</vt:lpstr>
      <vt:lpstr>'Forma 6'!VAS006_F_NematerialusTurtas20M</vt:lpstr>
      <vt:lpstr>'Forma 6'!VAS006_F_NenaudojamoTurtoNusidevejimas20M</vt:lpstr>
      <vt:lpstr>'Forma 6'!VAS006_F_NuotekuDumbloTvarkymas20M</vt:lpstr>
      <vt:lpstr>'Forma 6'!VAS006_F_NuotekuDumbloTvarkymas3dalis20M</vt:lpstr>
      <vt:lpstr>'Forma 6'!VAS006_F_NuotekuSiurblinese20M</vt:lpstr>
      <vt:lpstr>'Forma 6'!VAS006_F_NuotekuSiurblineseMetines20M</vt:lpstr>
      <vt:lpstr>'Forma 6'!VAS006_F_NuotekuSurinkimas20M</vt:lpstr>
      <vt:lpstr>'Forma 6'!VAS006_F_NuotekuSurinkimas3dalis20M</vt:lpstr>
      <vt:lpstr>'Forma 6'!VAS006_F_NuotekuTinklai20M</vt:lpstr>
      <vt:lpstr>'Forma 6'!VAS006_F_NuotekuTinklu20M</vt:lpstr>
      <vt:lpstr>'Forma 6'!VAS006_F_NuotekuTransportavimasMobiliosiomis20M</vt:lpstr>
      <vt:lpstr>'Forma 6'!VAS006_F_NuotekuTransportavimasMobiliosiomis3dalis20M</vt:lpstr>
      <vt:lpstr>'Forma 6'!VAS006_F_NuotekuValyklose20M</vt:lpstr>
      <vt:lpstr>'Forma 6'!VAS006_F_NuotekuValykloseMetines20M</vt:lpstr>
      <vt:lpstr>'Forma 6'!VAS006_F_NuotekuValykloseMetinesOrapuciu20M</vt:lpstr>
      <vt:lpstr>'Forma 6'!VAS006_F_NuotekuValykloseOraputes20M</vt:lpstr>
      <vt:lpstr>'Forma 6'!VAS006_F_NuotekuValymas20M</vt:lpstr>
      <vt:lpstr>'Forma 6'!VAS006_F_NuotekuValymas3dalis20M</vt:lpstr>
      <vt:lpstr>'Forma 6'!VAS006_F_Orapuciukompresoriu20M</vt:lpstr>
      <vt:lpstr>'Forma 6'!VAS006_F_Oraputeskompresoriai20M</vt:lpstr>
      <vt:lpstr>'Forma 6'!VAS006_F_PAGALPANAUDAEKSPLOATUOJAMO20M</vt:lpstr>
      <vt:lpstr>'Forma 6'!VAS006_F_Pastatai20M</vt:lpstr>
      <vt:lpstr>'Forma 6'!VAS006_F_Pastatu20M</vt:lpstr>
      <vt:lpstr>'Forma 6'!VAS006_F_PavirsiniuNuotekuTvarkymo20M</vt:lpstr>
      <vt:lpstr>'Forma 6'!VAS006_F_PavirsiniuNuotekuTvarkymo3dalis20M</vt:lpstr>
      <vt:lpstr>'Forma 6'!VAS006_F_PletrosDarbuVerte1dalis20M</vt:lpstr>
      <vt:lpstr>'Forma 6'!VAS006_F_PletrosDarbuVerte2dalis20M</vt:lpstr>
      <vt:lpstr>'Forma 6'!VAS006_F_PletrosDarbuVerte3dalis20M</vt:lpstr>
      <vt:lpstr>'Forma 6'!VAS006_F_PrestizoVerte1dalis20M</vt:lpstr>
      <vt:lpstr>'Forma 6'!VAS006_F_PrestizoVerte2dalis20M</vt:lpstr>
      <vt:lpstr>'Forma 6'!VAS006_F_PrestizoVerte3dalis20M</vt:lpstr>
      <vt:lpstr>'Forma 6'!VAS006_F_REGULIUOJAMOTURTO20M</vt:lpstr>
      <vt:lpstr>'Forma 6'!VAS006_F_REGULIUOJAMOTURTOISIGIJIMOPagalTurto20M</vt:lpstr>
      <vt:lpstr>'Forma 6'!VAS006_F_REGULIUOJAMOTURTOISIGIJIMOPagalVerslo20M</vt:lpstr>
      <vt:lpstr>'Forma 6'!VAS006_F_Statiniai20M</vt:lpstr>
      <vt:lpstr>'Forma 6'!VAS006_F_Statiniu20M</vt:lpstr>
      <vt:lpstr>'Forma 6'!VAS006_F_TankinimoIrenginiai20M</vt:lpstr>
      <vt:lpstr>'Forma 6'!VAS006_F_TankinimoIrenginiai3dalis20M</vt:lpstr>
      <vt:lpstr>'Forma 6'!VAS006_F_TransportoPriemones20M</vt:lpstr>
      <vt:lpstr>'Forma 6'!VAS006_F_TransportoPriemoniu20M</vt:lpstr>
      <vt:lpstr>'Forma 6'!VAS006_F_UzDotacijasIsigyto1dalis20M</vt:lpstr>
      <vt:lpstr>'Forma 6'!VAS006_F_UzDotacijasIsigyto2dalis20M</vt:lpstr>
      <vt:lpstr>'Forma 6'!VAS006_F_UzDotacijasIsigyto3dalis20M</vt:lpstr>
      <vt:lpstr>'Forma 6'!VAS006_F_VandensGavyboje20M</vt:lpstr>
      <vt:lpstr>'Forma 6'!VAS006_F_VandensGavybojeMetines20M</vt:lpstr>
      <vt:lpstr>'Forma 6'!VAS006_F_VandensPakelimoStotyse20M</vt:lpstr>
      <vt:lpstr>'Forma 6'!VAS006_F_VandensPakelimoStotyseMetines20M</vt:lpstr>
      <vt:lpstr>'Forma 6'!VAS006_F_VandensRuosime20M</vt:lpstr>
      <vt:lpstr>'Forma 6'!VAS006_F_VandensRuosimeMetines20M</vt:lpstr>
      <vt:lpstr>'Forma 6'!VAS006_F_VandensRuosimoIrenginiuose20M</vt:lpstr>
      <vt:lpstr>'Forma 6'!VAS006_F_VandensRuosimoIrenginiuoseMetines20M</vt:lpstr>
      <vt:lpstr>'Forma 6'!VAS006_F_VandentiekioTinklai20M</vt:lpstr>
      <vt:lpstr>'Forma 6'!VAS006_F_VandentiekioTinklu20M</vt:lpstr>
      <vt:lpstr>'Forma 6'!VAS006_F_Vandenvezes20M</vt:lpstr>
      <vt:lpstr>'Forma 6'!VAS006_F_Vandenveziu20M</vt:lpstr>
      <vt:lpstr>'Forma 6'!VAS006_F_Zeme20M</vt:lpstr>
      <vt:lpstr>'Forma 7'!VAS007_D_AtsiskaitomujuGeriamojoVandensBendrosios</vt:lpstr>
      <vt:lpstr>'Forma 7'!VAS007_D_AtsiskaitomujuGeriamojoVandensIlgalaikio</vt:lpstr>
      <vt:lpstr>'Forma 7'!VAS007_D_AtsiskaitomujuGeriamojoVandensNetiesiogines</vt:lpstr>
      <vt:lpstr>'Forma 7'!VAS007_D_AtsiskaitomujuGeriamojoVandensTiesiogiai</vt:lpstr>
      <vt:lpstr>'Forma 7'!VAS007_D_BendrosiosadministracinesVeiklos</vt:lpstr>
      <vt:lpstr>'Forma 7'!VAS007_D_GeriamojoVandensGavybaBendrosios</vt:lpstr>
      <vt:lpstr>'Forma 7'!VAS007_D_GeriamojoVandensGavybaIlgalaikio</vt:lpstr>
      <vt:lpstr>'Forma 7'!VAS007_D_GeriamojoVandensGavybaNetiesiogines</vt:lpstr>
      <vt:lpstr>'Forma 7'!VAS007_D_GeriamojoVandensGavybaTiesiogiai</vt:lpstr>
      <vt:lpstr>'Forma 7'!VAS007_D_GeriamojoVandensPristatymasBendrosios</vt:lpstr>
      <vt:lpstr>'Forma 7'!VAS007_D_GeriamojoVandensPristatymasIlgalaikio</vt:lpstr>
      <vt:lpstr>'Forma 7'!VAS007_D_GeriamojoVandensPristatymasNetiesiogines</vt:lpstr>
      <vt:lpstr>'Forma 7'!VAS007_D_GeriamojoVandensPristatymasTiesiogiai</vt:lpstr>
      <vt:lpstr>'Forma 7'!VAS007_D_GeriamojoVandensRuosimasBendrosios</vt:lpstr>
      <vt:lpstr>'Forma 7'!VAS007_D_GeriamojoVandensRuosimasIlgalaikio</vt:lpstr>
      <vt:lpstr>'Forma 7'!VAS007_D_GeriamojoVandensRuosimasNetiesiogines</vt:lpstr>
      <vt:lpstr>'Forma 7'!VAS007_D_GeriamojoVandensRuosimasTiesiogiai</vt:lpstr>
      <vt:lpstr>'Forma 7'!VAS007_D_IlgalaikioTurtoTiesiogiai</vt:lpstr>
      <vt:lpstr>'Forma 7'!VAS007_D_IsViso</vt:lpstr>
      <vt:lpstr>'Forma 7'!VAS007_D_KitaNereguliuojamaVeiklaBendrosios</vt:lpstr>
      <vt:lpstr>'Forma 7'!VAS007_D_KitaNereguliuojamaVeiklaIlgalaikiam</vt:lpstr>
      <vt:lpstr>'Forma 7'!VAS007_D_KitaNereguliuojamaVeiklaNetiesiogines</vt:lpstr>
      <vt:lpstr>'Forma 7'!VAS007_D_KitaNereguliuojamaVeiklaTiesiogiai</vt:lpstr>
      <vt:lpstr>'Forma 7'!VAS007_D_KitaReguliuojamaVeiklaBendrosios</vt:lpstr>
      <vt:lpstr>'Forma 7'!VAS007_D_KitaReguliuojamaVeiklaIlgalaikiam</vt:lpstr>
      <vt:lpstr>'Forma 7'!VAS007_D_KitaReguliuojamaVeiklaNetiesiogines</vt:lpstr>
      <vt:lpstr>'Forma 7'!VAS007_D_KitaReguliuojamaVeiklaTiesiogiai</vt:lpstr>
      <vt:lpstr>'Forma 7'!VAS007_D_KitiPrietaisaiIrankiai</vt:lpstr>
      <vt:lpstr>'Forma 7'!VAS007_D_KriterijausPavadinimas</vt:lpstr>
      <vt:lpstr>'Forma 7'!VAS007_D_MasinosIrIrengimai</vt:lpstr>
      <vt:lpstr>'Forma 7'!VAS007_D_NematerialusTurtas</vt:lpstr>
      <vt:lpstr>'Forma 7'!VAS007_D_NereguliuojamamIlgalaikiamTurtui</vt:lpstr>
      <vt:lpstr>'Forma 7'!VAS007_D_NereguliuojamamIlgalaikiamTurtuiPriskirtaBendrosios</vt:lpstr>
      <vt:lpstr>'Forma 7'!VAS007_D_NereguliuojamamIlgalaikiamTurtuiPriskirtaNetiesiogines</vt:lpstr>
      <vt:lpstr>'Forma 7'!VAS007_D_NereguliuojamoIlgalaikioTurto</vt:lpstr>
      <vt:lpstr>'Forma 7'!VAS007_D_NetiesioginesVeiklosTurto</vt:lpstr>
      <vt:lpstr>'Forma 7'!VAS007_D_NuotekuDumbloTvarkymasBendrosios</vt:lpstr>
      <vt:lpstr>'Forma 7'!VAS007_D_NuotekuDumbloTvarkymasIlgalaikio</vt:lpstr>
      <vt:lpstr>'Forma 7'!VAS007_D_NuotekuDumbloTvarkymasNetiesiogines</vt:lpstr>
      <vt:lpstr>'Forma 7'!VAS007_D_NuotekuDumbloTvarkymasTiesiogiai</vt:lpstr>
      <vt:lpstr>'Forma 7'!VAS007_D_NuotekuSurinkimasBendrosios</vt:lpstr>
      <vt:lpstr>'Forma 7'!VAS007_D_NuotekuSurinkimasIlgalaikio</vt:lpstr>
      <vt:lpstr>'Forma 7'!VAS007_D_NuotekuSurinkimasNetiesiogines</vt:lpstr>
      <vt:lpstr>'Forma 7'!VAS007_D_NuotekuSurinkimasTiesiogiai</vt:lpstr>
      <vt:lpstr>'Forma 7'!VAS007_D_NuotekuTransportavimasMobiliosiomisBendrosios</vt:lpstr>
      <vt:lpstr>'Forma 7'!VAS007_D_NuotekuTransportavimasMobiliosiomisIlgalaikio</vt:lpstr>
      <vt:lpstr>'Forma 7'!VAS007_D_NuotekuTransportavimasMobiliosiomisNetiesiogines</vt:lpstr>
      <vt:lpstr>'Forma 7'!VAS007_D_NuotekuTransportavimasMobiliosiomisTiesiogiai</vt:lpstr>
      <vt:lpstr>'Forma 7'!VAS007_D_NuotekuValymasBendrosios</vt:lpstr>
      <vt:lpstr>'Forma 7'!VAS007_D_NuotekuValymasIlgalaikio</vt:lpstr>
      <vt:lpstr>'Forma 7'!VAS007_D_NuotekuValymasNetiesiogines</vt:lpstr>
      <vt:lpstr>'Forma 7'!VAS007_D_NuotekuValymasTiesiogiai</vt:lpstr>
      <vt:lpstr>'Forma 7'!VAS007_D_Pastatai</vt:lpstr>
      <vt:lpstr>'Forma 7'!VAS007_D_PastataiIrStatiniai</vt:lpstr>
      <vt:lpstr>'Forma 7'!VAS007_D_PavirsiniuNuotekuTvarkymasBendrosios</vt:lpstr>
      <vt:lpstr>'Forma 7'!VAS007_D_PavirsiniuNuotekuTvarkymasIlgalaikio</vt:lpstr>
      <vt:lpstr>'Forma 7'!VAS007_D_PavirsiniuNuotekuTvarkymasNetiesiogines</vt:lpstr>
      <vt:lpstr>'Forma 7'!VAS007_D_PavirsiniuNuotekuTvarkymasTiesiogiai</vt:lpstr>
      <vt:lpstr>'Forma 7'!VAS007_D_ProcKiti</vt:lpstr>
      <vt:lpstr>'Forma 7'!VAS007_D_ProcMasinos</vt:lpstr>
      <vt:lpstr>'Forma 7'!VAS007_D_ProcNematerialus</vt:lpstr>
      <vt:lpstr>'Forma 7'!VAS007_D_ProcPastatai</vt:lpstr>
      <vt:lpstr>'Forma 7'!VAS007_D_ProcStatiniai</vt:lpstr>
      <vt:lpstr>'Forma 7'!VAS007_D_ProcTransporto</vt:lpstr>
      <vt:lpstr>'Forma 7'!VAS007_D_ProcZeme</vt:lpstr>
      <vt:lpstr>'Forma 7'!VAS007_D_ReguliuojamamIlgalaikiamTurtuiPriskirtaBendrosios</vt:lpstr>
      <vt:lpstr>'Forma 7'!VAS007_D_ReguliuojamamIlgalaikiamTurtuiPriskirtaIlgalaikio</vt:lpstr>
      <vt:lpstr>'Forma 7'!VAS007_D_ReguliuojamamIlgalaikiamTurtuiPriskirtaNetiesiogines</vt:lpstr>
      <vt:lpstr>'Forma 7'!VAS007_D_ReguliuojamoIlgalaikioTurto</vt:lpstr>
      <vt:lpstr>'Forma 7'!VAS007_D_Statiniai</vt:lpstr>
      <vt:lpstr>'Forma 7'!VAS007_D_TransportoPriemones</vt:lpstr>
      <vt:lpstr>'Forma 7'!VAS007_D_TukstLtKiti</vt:lpstr>
      <vt:lpstr>'Forma 7'!VAS007_D_TukstLtMasinos</vt:lpstr>
      <vt:lpstr>'Forma 7'!VAS007_D_TukstLtNematerialus</vt:lpstr>
      <vt:lpstr>'Forma 7'!VAS007_D_TukstLtPastatai</vt:lpstr>
      <vt:lpstr>'Forma 7'!VAS007_D_TukstLtStatiniai</vt:lpstr>
      <vt:lpstr>'Forma 7'!VAS007_D_TukstLtTransporto</vt:lpstr>
      <vt:lpstr>'Forma 7'!VAS007_D_TukstLtZeme</vt:lpstr>
      <vt:lpstr>'Forma 7'!VAS007_D_VandentiekioIrNuoteku</vt:lpstr>
      <vt:lpstr>'Forma 7'!VAS007_D_VersloVienetuiIr</vt:lpstr>
      <vt:lpstr>'Forma 7'!VAS007_D_Zeme</vt:lpstr>
      <vt:lpstr>'Forma 7'!VAS007_F_AtsiskaitomujuGeriamojoVandensBendrosiosIsViso</vt:lpstr>
      <vt:lpstr>'Forma 7'!VAS007_F_AtsiskaitomujuGeriamojoVandensBendrosiosProcKiti</vt:lpstr>
      <vt:lpstr>'Forma 7'!VAS007_F_AtsiskaitomujuGeriamojoVandensBendrosiosProcMasinos</vt:lpstr>
      <vt:lpstr>'Forma 7'!VAS007_F_AtsiskaitomujuGeriamojoVandensBendrosiosProcNematerialus</vt:lpstr>
      <vt:lpstr>'Forma 7'!VAS007_F_AtsiskaitomujuGeriamojoVandensBendrosiosProcPastatai</vt:lpstr>
      <vt:lpstr>'Forma 7'!VAS007_F_AtsiskaitomujuGeriamojoVandensBendrosiosProcStatiniai</vt:lpstr>
      <vt:lpstr>'Forma 7'!VAS007_F_AtsiskaitomujuGeriamojoVandensBendrosiosProcTransporto</vt:lpstr>
      <vt:lpstr>'Forma 7'!VAS007_F_AtsiskaitomujuGeriamojoVandensBendrosiosProcZeme</vt:lpstr>
      <vt:lpstr>'Forma 7'!VAS007_F_AtsiskaitomujuGeriamojoVandensBendrosiosTukstLtKiti</vt:lpstr>
      <vt:lpstr>'Forma 7'!VAS007_F_AtsiskaitomujuGeriamojoVandensBendrosiosTukstLtMasinos</vt:lpstr>
      <vt:lpstr>'Forma 7'!VAS007_F_AtsiskaitomujuGeriamojoVandensBendrosiosTukstLtNematerialus</vt:lpstr>
      <vt:lpstr>'Forma 7'!VAS007_F_AtsiskaitomujuGeriamojoVandensBendrosiosTukstLtPastatai</vt:lpstr>
      <vt:lpstr>'Forma 7'!VAS007_F_AtsiskaitomujuGeriamojoVandensBendrosiosTukstLtStatiniai</vt:lpstr>
      <vt:lpstr>'Forma 7'!VAS007_F_AtsiskaitomujuGeriamojoVandensBendrosiosTukstLtTransporto</vt:lpstr>
      <vt:lpstr>'Forma 7'!VAS007_F_AtsiskaitomujuGeriamojoVandensBendrosiosTukstLtZeme</vt:lpstr>
      <vt:lpstr>'Forma 7'!VAS007_F_AtsiskaitomujuGeriamojoVandensIlgalaikioIsViso</vt:lpstr>
      <vt:lpstr>'Forma 7'!VAS007_F_AtsiskaitomujuGeriamojoVandensIlgalaikioTukstLtKiti</vt:lpstr>
      <vt:lpstr>'Forma 7'!VAS007_F_AtsiskaitomujuGeriamojoVandensIlgalaikioTukstLtMasinos</vt:lpstr>
      <vt:lpstr>'Forma 7'!VAS007_F_AtsiskaitomujuGeriamojoVandensIlgalaikioTukstLtNematerialus</vt:lpstr>
      <vt:lpstr>'Forma 7'!VAS007_F_AtsiskaitomujuGeriamojoVandensIlgalaikioTukstLtPastatai</vt:lpstr>
      <vt:lpstr>'Forma 7'!VAS007_F_AtsiskaitomujuGeriamojoVandensIlgalaikioTukstLtStatiniai</vt:lpstr>
      <vt:lpstr>'Forma 7'!VAS007_F_AtsiskaitomujuGeriamojoVandensIlgalaikioTukstLtTransporto</vt:lpstr>
      <vt:lpstr>'Forma 7'!VAS007_F_AtsiskaitomujuGeriamojoVandensIlgalaikioTukstLtZeme</vt:lpstr>
      <vt:lpstr>'Forma 7'!VAS007_F_AtsiskaitomujuGeriamojoVandensNetiesioginesIsViso</vt:lpstr>
      <vt:lpstr>'Forma 7'!VAS007_F_AtsiskaitomujuGeriamojoVandensNetiesioginesProcKiti</vt:lpstr>
      <vt:lpstr>'Forma 7'!VAS007_F_AtsiskaitomujuGeriamojoVandensNetiesioginesProcMasinos</vt:lpstr>
      <vt:lpstr>'Forma 7'!VAS007_F_AtsiskaitomujuGeriamojoVandensNetiesioginesProcNematerialus</vt:lpstr>
      <vt:lpstr>'Forma 7'!VAS007_F_AtsiskaitomujuGeriamojoVandensNetiesioginesProcPastatai</vt:lpstr>
      <vt:lpstr>'Forma 7'!VAS007_F_AtsiskaitomujuGeriamojoVandensNetiesioginesProcStatiniai</vt:lpstr>
      <vt:lpstr>'Forma 7'!VAS007_F_AtsiskaitomujuGeriamojoVandensNetiesioginesProcTransporto</vt:lpstr>
      <vt:lpstr>'Forma 7'!VAS007_F_AtsiskaitomujuGeriamojoVandensNetiesioginesProcZeme</vt:lpstr>
      <vt:lpstr>'Forma 7'!VAS007_F_AtsiskaitomujuGeriamojoVandensNetiesioginesTukstLtKiti</vt:lpstr>
      <vt:lpstr>'Forma 7'!VAS007_F_AtsiskaitomujuGeriamojoVandensNetiesioginesTukstLtMasinos</vt:lpstr>
      <vt:lpstr>'Forma 7'!VAS007_F_AtsiskaitomujuGeriamojoVandensNetiesioginesTukstLtNematerialus</vt:lpstr>
      <vt:lpstr>'Forma 7'!VAS007_F_AtsiskaitomujuGeriamojoVandensNetiesioginesTukstLtPastatai</vt:lpstr>
      <vt:lpstr>'Forma 7'!VAS007_F_AtsiskaitomujuGeriamojoVandensNetiesioginesTukstLtStatiniai</vt:lpstr>
      <vt:lpstr>'Forma 7'!VAS007_F_AtsiskaitomujuGeriamojoVandensNetiesioginesTukstLtTransporto</vt:lpstr>
      <vt:lpstr>'Forma 7'!VAS007_F_AtsiskaitomujuGeriamojoVandensNetiesioginesTukstLtZeme</vt:lpstr>
      <vt:lpstr>'Forma 7'!VAS007_F_AtsiskaitomujuGeriamojoVandensTiesiogiaiIsViso</vt:lpstr>
      <vt:lpstr>'Forma 7'!VAS007_F_AtsiskaitomujuGeriamojoVandensTiesiogiaiTukstLtKiti</vt:lpstr>
      <vt:lpstr>'Forma 7'!VAS007_F_AtsiskaitomujuGeriamojoVandensTiesiogiaiTukstLtMasinos</vt:lpstr>
      <vt:lpstr>'Forma 7'!VAS007_F_AtsiskaitomujuGeriamojoVandensTiesiogiaiTukstLtNematerialus</vt:lpstr>
      <vt:lpstr>'Forma 7'!VAS007_F_AtsiskaitomujuGeriamojoVandensTiesiogiaiTukstLtPastatai</vt:lpstr>
      <vt:lpstr>'Forma 7'!VAS007_F_AtsiskaitomujuGeriamojoVandensTiesiogiaiTukstLtStatiniai</vt:lpstr>
      <vt:lpstr>'Forma 7'!VAS007_F_AtsiskaitomujuGeriamojoVandensTiesiogiaiTukstLtTransporto</vt:lpstr>
      <vt:lpstr>'Forma 7'!VAS007_F_AtsiskaitomujuGeriamojoVandensTiesiogiaiTukstLtZeme</vt:lpstr>
      <vt:lpstr>'Forma 7'!VAS007_F_BendrosiosadministracinesVeiklosIsViso</vt:lpstr>
      <vt:lpstr>'Forma 7'!VAS007_F_BendrosiosadministracinesVeiklosProcKiti</vt:lpstr>
      <vt:lpstr>'Forma 7'!VAS007_F_BendrosiosadministracinesVeiklosProcMasinos</vt:lpstr>
      <vt:lpstr>'Forma 7'!VAS007_F_BendrosiosadministracinesVeiklosProcNematerialus</vt:lpstr>
      <vt:lpstr>'Forma 7'!VAS007_F_BendrosiosadministracinesVeiklosProcPastatai</vt:lpstr>
      <vt:lpstr>'Forma 7'!VAS007_F_BendrosiosadministracinesVeiklosProcStatiniai</vt:lpstr>
      <vt:lpstr>'Forma 7'!VAS007_F_BendrosiosadministracinesVeiklosProcTransporto</vt:lpstr>
      <vt:lpstr>'Forma 7'!VAS007_F_BendrosiosadministracinesVeiklosProcZeme</vt:lpstr>
      <vt:lpstr>'Forma 7'!VAS007_F_BendrosiosadministracinesVeiklosTukstLtKiti</vt:lpstr>
      <vt:lpstr>'Forma 7'!VAS007_F_BendrosiosadministracinesVeiklosTukstLtMasinos</vt:lpstr>
      <vt:lpstr>'Forma 7'!VAS007_F_BendrosiosadministracinesVeiklosTukstLtNematerialus</vt:lpstr>
      <vt:lpstr>'Forma 7'!VAS007_F_BendrosiosadministracinesVeiklosTukstLtPastatai</vt:lpstr>
      <vt:lpstr>'Forma 7'!VAS007_F_BendrosiosadministracinesVeiklosTukstLtStatiniai</vt:lpstr>
      <vt:lpstr>'Forma 7'!VAS007_F_BendrosiosadministracinesVeiklosTukstLtTransporto</vt:lpstr>
      <vt:lpstr>'Forma 7'!VAS007_F_BendrosiosadministracinesVeiklosTukstLtZeme</vt:lpstr>
      <vt:lpstr>'Forma 7'!VAS007_F_GeriamojoVandensGavybaBendrosiosIsViso</vt:lpstr>
      <vt:lpstr>'Forma 7'!VAS007_F_GeriamojoVandensGavybaBendrosiosProcKiti</vt:lpstr>
      <vt:lpstr>'Forma 7'!VAS007_F_GeriamojoVandensGavybaBendrosiosProcMasinos</vt:lpstr>
      <vt:lpstr>'Forma 7'!VAS007_F_GeriamojoVandensGavybaBendrosiosProcNematerialus</vt:lpstr>
      <vt:lpstr>'Forma 7'!VAS007_F_GeriamojoVandensGavybaBendrosiosProcPastatai</vt:lpstr>
      <vt:lpstr>'Forma 7'!VAS007_F_GeriamojoVandensGavybaBendrosiosProcStatiniai</vt:lpstr>
      <vt:lpstr>'Forma 7'!VAS007_F_GeriamojoVandensGavybaBendrosiosProcTransporto</vt:lpstr>
      <vt:lpstr>'Forma 7'!VAS007_F_GeriamojoVandensGavybaBendrosiosProcZeme</vt:lpstr>
      <vt:lpstr>'Forma 7'!VAS007_F_GeriamojoVandensGavybaBendrosiosTukstLtKiti</vt:lpstr>
      <vt:lpstr>'Forma 7'!VAS007_F_GeriamojoVandensGavybaBendrosiosTukstLtMasinos</vt:lpstr>
      <vt:lpstr>'Forma 7'!VAS007_F_GeriamojoVandensGavybaBendrosiosTukstLtNematerialus</vt:lpstr>
      <vt:lpstr>'Forma 7'!VAS007_F_GeriamojoVandensGavybaBendrosiosTukstLtPastatai</vt:lpstr>
      <vt:lpstr>'Forma 7'!VAS007_F_GeriamojoVandensGavybaBendrosiosTukstLtStatiniai</vt:lpstr>
      <vt:lpstr>'Forma 7'!VAS007_F_GeriamojoVandensGavybaBendrosiosTukstLtTransporto</vt:lpstr>
      <vt:lpstr>'Forma 7'!VAS007_F_GeriamojoVandensGavybaBendrosiosTukstLtZeme</vt:lpstr>
      <vt:lpstr>'Forma 7'!VAS007_F_GeriamojoVandensGavybaIlgalaikioIsViso</vt:lpstr>
      <vt:lpstr>'Forma 7'!VAS007_F_GeriamojoVandensGavybaIlgalaikioTukstLtKiti</vt:lpstr>
      <vt:lpstr>'Forma 7'!VAS007_F_GeriamojoVandensGavybaIlgalaikioTukstLtMasinos</vt:lpstr>
      <vt:lpstr>'Forma 7'!VAS007_F_GeriamojoVandensGavybaIlgalaikioTukstLtNematerialus</vt:lpstr>
      <vt:lpstr>'Forma 7'!VAS007_F_GeriamojoVandensGavybaIlgalaikioTukstLtPastatai</vt:lpstr>
      <vt:lpstr>'Forma 7'!VAS007_F_GeriamojoVandensGavybaIlgalaikioTukstLtStatiniai</vt:lpstr>
      <vt:lpstr>'Forma 7'!VAS007_F_GeriamojoVandensGavybaIlgalaikioTukstLtTransporto</vt:lpstr>
      <vt:lpstr>'Forma 7'!VAS007_F_GeriamojoVandensGavybaIlgalaikioTukstLtZeme</vt:lpstr>
      <vt:lpstr>'Forma 7'!VAS007_F_GeriamojoVandensGavybaNetiesioginesIsViso</vt:lpstr>
      <vt:lpstr>'Forma 7'!VAS007_F_GeriamojoVandensGavybaNetiesioginesProcKiti</vt:lpstr>
      <vt:lpstr>'Forma 7'!VAS007_F_GeriamojoVandensGavybaNetiesioginesProcMasinos</vt:lpstr>
      <vt:lpstr>'Forma 7'!VAS007_F_GeriamojoVandensGavybaNetiesioginesProcNematerialus</vt:lpstr>
      <vt:lpstr>'Forma 7'!VAS007_F_GeriamojoVandensGavybaNetiesioginesProcPastatai</vt:lpstr>
      <vt:lpstr>'Forma 7'!VAS007_F_GeriamojoVandensGavybaNetiesioginesProcStatiniai</vt:lpstr>
      <vt:lpstr>'Forma 7'!VAS007_F_GeriamojoVandensGavybaNetiesioginesProcTransporto</vt:lpstr>
      <vt:lpstr>'Forma 7'!VAS007_F_GeriamojoVandensGavybaNetiesioginesProcZeme</vt:lpstr>
      <vt:lpstr>'Forma 7'!VAS007_F_GeriamojoVandensGavybaNetiesioginesTukstLtKiti</vt:lpstr>
      <vt:lpstr>'Forma 7'!VAS007_F_GeriamojoVandensGavybaNetiesioginesTukstLtMasinos</vt:lpstr>
      <vt:lpstr>'Forma 7'!VAS007_F_GeriamojoVandensGavybaNetiesioginesTukstLtNematerialus</vt:lpstr>
      <vt:lpstr>'Forma 7'!VAS007_F_GeriamojoVandensGavybaNetiesioginesTukstLtPastatai</vt:lpstr>
      <vt:lpstr>'Forma 7'!VAS007_F_GeriamojoVandensGavybaNetiesioginesTukstLtStatiniai</vt:lpstr>
      <vt:lpstr>'Forma 7'!VAS007_F_GeriamojoVandensGavybaNetiesioginesTukstLtTransporto</vt:lpstr>
      <vt:lpstr>'Forma 7'!VAS007_F_GeriamojoVandensGavybaNetiesioginesTukstLtZeme</vt:lpstr>
      <vt:lpstr>'Forma 7'!VAS007_F_GeriamojoVandensGavybaTiesiogiaiIsViso</vt:lpstr>
      <vt:lpstr>'Forma 7'!VAS007_F_GeriamojoVandensGavybaTiesiogiaiTukstLtKiti</vt:lpstr>
      <vt:lpstr>'Forma 7'!VAS007_F_GeriamojoVandensGavybaTiesiogiaiTukstLtMasinos</vt:lpstr>
      <vt:lpstr>'Forma 7'!VAS007_F_GeriamojoVandensGavybaTiesiogiaiTukstLtNematerialus</vt:lpstr>
      <vt:lpstr>'Forma 7'!VAS007_F_GeriamojoVandensGavybaTiesiogiaiTukstLtPastatai</vt:lpstr>
      <vt:lpstr>'Forma 7'!VAS007_F_GeriamojoVandensGavybaTiesiogiaiTukstLtStatiniai</vt:lpstr>
      <vt:lpstr>'Forma 7'!VAS007_F_GeriamojoVandensGavybaTiesiogiaiTukstLtTransporto</vt:lpstr>
      <vt:lpstr>'Forma 7'!VAS007_F_GeriamojoVandensGavybaTiesiogiaiTukstLtZeme</vt:lpstr>
      <vt:lpstr>'Forma 7'!VAS007_F_GeriamojoVandensPristatymasBendrosiosIsViso</vt:lpstr>
      <vt:lpstr>'Forma 7'!VAS007_F_GeriamojoVandensPristatymasBendrosiosProcKiti</vt:lpstr>
      <vt:lpstr>'Forma 7'!VAS007_F_GeriamojoVandensPristatymasBendrosiosProcMasinos</vt:lpstr>
      <vt:lpstr>'Forma 7'!VAS007_F_GeriamojoVandensPristatymasBendrosiosProcNematerialus</vt:lpstr>
      <vt:lpstr>'Forma 7'!VAS007_F_GeriamojoVandensPristatymasBendrosiosProcPastatai</vt:lpstr>
      <vt:lpstr>'Forma 7'!VAS007_F_GeriamojoVandensPristatymasBendrosiosProcStatiniai</vt:lpstr>
      <vt:lpstr>'Forma 7'!VAS007_F_GeriamojoVandensPristatymasBendrosiosProcTransporto</vt:lpstr>
      <vt:lpstr>'Forma 7'!VAS007_F_GeriamojoVandensPristatymasBendrosiosProcZeme</vt:lpstr>
      <vt:lpstr>'Forma 7'!VAS007_F_GeriamojoVandensPristatymasBendrosiosTukstLtKiti</vt:lpstr>
      <vt:lpstr>'Forma 7'!VAS007_F_GeriamojoVandensPristatymasBendrosiosTukstLtMasinos</vt:lpstr>
      <vt:lpstr>'Forma 7'!VAS007_F_GeriamojoVandensPristatymasBendrosiosTukstLtNematerialus</vt:lpstr>
      <vt:lpstr>'Forma 7'!VAS007_F_GeriamojoVandensPristatymasBendrosiosTukstLtPastatai</vt:lpstr>
      <vt:lpstr>'Forma 7'!VAS007_F_GeriamojoVandensPristatymasBendrosiosTukstLtStatiniai</vt:lpstr>
      <vt:lpstr>'Forma 7'!VAS007_F_GeriamojoVandensPristatymasBendrosiosTukstLtTransporto</vt:lpstr>
      <vt:lpstr>'Forma 7'!VAS007_F_GeriamojoVandensPristatymasBendrosiosTukstLtZeme</vt:lpstr>
      <vt:lpstr>'Forma 7'!VAS007_F_GeriamojoVandensPristatymasIlgalaikioIsViso</vt:lpstr>
      <vt:lpstr>'Forma 7'!VAS007_F_GeriamojoVandensPristatymasIlgalaikioTukstLtKiti</vt:lpstr>
      <vt:lpstr>'Forma 7'!VAS007_F_GeriamojoVandensPristatymasIlgalaikioTukstLtMasinos</vt:lpstr>
      <vt:lpstr>'Forma 7'!VAS007_F_GeriamojoVandensPristatymasIlgalaikioTukstLtNematerialus</vt:lpstr>
      <vt:lpstr>'Forma 7'!VAS007_F_GeriamojoVandensPristatymasIlgalaikioTukstLtPastatai</vt:lpstr>
      <vt:lpstr>'Forma 7'!VAS007_F_GeriamojoVandensPristatymasIlgalaikioTukstLtStatiniai</vt:lpstr>
      <vt:lpstr>'Forma 7'!VAS007_F_GeriamojoVandensPristatymasIlgalaikioTukstLtTransporto</vt:lpstr>
      <vt:lpstr>'Forma 7'!VAS007_F_GeriamojoVandensPristatymasIlgalaikioTukstLtZeme</vt:lpstr>
      <vt:lpstr>'Forma 7'!VAS007_F_GeriamojoVandensPristatymasIlgalaikioVandentiekioIrNuoteku</vt:lpstr>
      <vt:lpstr>'Forma 7'!VAS007_F_GeriamojoVandensPristatymasNetiesioginesIsViso</vt:lpstr>
      <vt:lpstr>'Forma 7'!VAS007_F_GeriamojoVandensPristatymasNetiesioginesProcKiti</vt:lpstr>
      <vt:lpstr>'Forma 7'!VAS007_F_GeriamojoVandensPristatymasNetiesioginesProcMasinos</vt:lpstr>
      <vt:lpstr>'Forma 7'!VAS007_F_GeriamojoVandensPristatymasNetiesioginesProcNematerialus</vt:lpstr>
      <vt:lpstr>'Forma 7'!VAS007_F_GeriamojoVandensPristatymasNetiesioginesProcPastatai</vt:lpstr>
      <vt:lpstr>'Forma 7'!VAS007_F_GeriamojoVandensPristatymasNetiesioginesProcStatiniai</vt:lpstr>
      <vt:lpstr>'Forma 7'!VAS007_F_GeriamojoVandensPristatymasNetiesioginesProcTransporto</vt:lpstr>
      <vt:lpstr>'Forma 7'!VAS007_F_GeriamojoVandensPristatymasNetiesioginesProcZeme</vt:lpstr>
      <vt:lpstr>'Forma 7'!VAS007_F_GeriamojoVandensPristatymasNetiesioginesTukstLtKiti</vt:lpstr>
      <vt:lpstr>'Forma 7'!VAS007_F_GeriamojoVandensPristatymasNetiesioginesTukstLtMasinos</vt:lpstr>
      <vt:lpstr>'Forma 7'!VAS007_F_GeriamojoVandensPristatymasNetiesioginesTukstLtNematerialus</vt:lpstr>
      <vt:lpstr>'Forma 7'!VAS007_F_GeriamojoVandensPristatymasNetiesioginesTukstLtPastatai</vt:lpstr>
      <vt:lpstr>'Forma 7'!VAS007_F_GeriamojoVandensPristatymasNetiesioginesTukstLtStatiniai</vt:lpstr>
      <vt:lpstr>'Forma 7'!VAS007_F_GeriamojoVandensPristatymasNetiesioginesTukstLtTransporto</vt:lpstr>
      <vt:lpstr>'Forma 7'!VAS007_F_GeriamojoVandensPristatymasNetiesioginesTukstLtZeme</vt:lpstr>
      <vt:lpstr>'Forma 7'!VAS007_F_GeriamojoVandensPristatymasTiesiogiaiIsViso</vt:lpstr>
      <vt:lpstr>'Forma 7'!VAS007_F_GeriamojoVandensPristatymasTiesiogiaiTukstLtKiti</vt:lpstr>
      <vt:lpstr>'Forma 7'!VAS007_F_GeriamojoVandensPristatymasTiesiogiaiTukstLtMasinos</vt:lpstr>
      <vt:lpstr>'Forma 7'!VAS007_F_GeriamojoVandensPristatymasTiesiogiaiTukstLtNematerialus</vt:lpstr>
      <vt:lpstr>'Forma 7'!VAS007_F_GeriamojoVandensPristatymasTiesiogiaiTukstLtPastatai</vt:lpstr>
      <vt:lpstr>'Forma 7'!VAS007_F_GeriamojoVandensPristatymasTiesiogiaiTukstLtStatiniai</vt:lpstr>
      <vt:lpstr>'Forma 7'!VAS007_F_GeriamojoVandensPristatymasTiesiogiaiTukstLtTransporto</vt:lpstr>
      <vt:lpstr>'Forma 7'!VAS007_F_GeriamojoVandensPristatymasTiesiogiaiTukstLtZeme</vt:lpstr>
      <vt:lpstr>'Forma 7'!VAS007_F_GeriamojoVandensPristatymasTiesiogiaiVandentiekioIrNuoteku</vt:lpstr>
      <vt:lpstr>'Forma 7'!VAS007_F_GeriamojoVandensRuosimasBendrosiosIsViso</vt:lpstr>
      <vt:lpstr>'Forma 7'!VAS007_F_GeriamojoVandensRuosimasBendrosiosProcKiti</vt:lpstr>
      <vt:lpstr>'Forma 7'!VAS007_F_GeriamojoVandensRuosimasBendrosiosProcMasinos</vt:lpstr>
      <vt:lpstr>'Forma 7'!VAS007_F_GeriamojoVandensRuosimasBendrosiosProcNematerialus</vt:lpstr>
      <vt:lpstr>'Forma 7'!VAS007_F_GeriamojoVandensRuosimasBendrosiosProcPastatai</vt:lpstr>
      <vt:lpstr>'Forma 7'!VAS007_F_GeriamojoVandensRuosimasBendrosiosProcStatiniai</vt:lpstr>
      <vt:lpstr>'Forma 7'!VAS007_F_GeriamojoVandensRuosimasBendrosiosProcTransporto</vt:lpstr>
      <vt:lpstr>'Forma 7'!VAS007_F_GeriamojoVandensRuosimasBendrosiosProcZeme</vt:lpstr>
      <vt:lpstr>'Forma 7'!VAS007_F_GeriamojoVandensRuosimasBendrosiosTukstLtKiti</vt:lpstr>
      <vt:lpstr>'Forma 7'!VAS007_F_GeriamojoVandensRuosimasBendrosiosTukstLtMasinos</vt:lpstr>
      <vt:lpstr>'Forma 7'!VAS007_F_GeriamojoVandensRuosimasBendrosiosTukstLtNematerialus</vt:lpstr>
      <vt:lpstr>'Forma 7'!VAS007_F_GeriamojoVandensRuosimasBendrosiosTukstLtPastatai</vt:lpstr>
      <vt:lpstr>'Forma 7'!VAS007_F_GeriamojoVandensRuosimasBendrosiosTukstLtStatiniai</vt:lpstr>
      <vt:lpstr>'Forma 7'!VAS007_F_GeriamojoVandensRuosimasBendrosiosTukstLtTransporto</vt:lpstr>
      <vt:lpstr>'Forma 7'!VAS007_F_GeriamojoVandensRuosimasBendrosiosTukstLtZeme</vt:lpstr>
      <vt:lpstr>'Forma 7'!VAS007_F_GeriamojoVandensRuosimasIlgalaikioIsViso</vt:lpstr>
      <vt:lpstr>'Forma 7'!VAS007_F_GeriamojoVandensRuosimasIlgalaikioTukstLtKiti</vt:lpstr>
      <vt:lpstr>'Forma 7'!VAS007_F_GeriamojoVandensRuosimasIlgalaikioTukstLtMasinos</vt:lpstr>
      <vt:lpstr>'Forma 7'!VAS007_F_GeriamojoVandensRuosimasIlgalaikioTukstLtNematerialus</vt:lpstr>
      <vt:lpstr>'Forma 7'!VAS007_F_GeriamojoVandensRuosimasIlgalaikioTukstLtPastatai</vt:lpstr>
      <vt:lpstr>'Forma 7'!VAS007_F_GeriamojoVandensRuosimasIlgalaikioTukstLtStatiniai</vt:lpstr>
      <vt:lpstr>'Forma 7'!VAS007_F_GeriamojoVandensRuosimasIlgalaikioTukstLtTransporto</vt:lpstr>
      <vt:lpstr>'Forma 7'!VAS007_F_GeriamojoVandensRuosimasIlgalaikioTukstLtZeme</vt:lpstr>
      <vt:lpstr>'Forma 7'!VAS007_F_GeriamojoVandensRuosimasNetiesioginesIsViso</vt:lpstr>
      <vt:lpstr>'Forma 7'!VAS007_F_GeriamojoVandensRuosimasNetiesioginesProcKiti</vt:lpstr>
      <vt:lpstr>'Forma 7'!VAS007_F_GeriamojoVandensRuosimasNetiesioginesProcMasinos</vt:lpstr>
      <vt:lpstr>'Forma 7'!VAS007_F_GeriamojoVandensRuosimasNetiesioginesProcNematerialus</vt:lpstr>
      <vt:lpstr>'Forma 7'!VAS007_F_GeriamojoVandensRuosimasNetiesioginesProcPastatai</vt:lpstr>
      <vt:lpstr>'Forma 7'!VAS007_F_GeriamojoVandensRuosimasNetiesioginesProcStatiniai</vt:lpstr>
      <vt:lpstr>'Forma 7'!VAS007_F_GeriamojoVandensRuosimasNetiesioginesProcTransporto</vt:lpstr>
      <vt:lpstr>'Forma 7'!VAS007_F_GeriamojoVandensRuosimasNetiesioginesProcZeme</vt:lpstr>
      <vt:lpstr>'Forma 7'!VAS007_F_GeriamojoVandensRuosimasNetiesioginesTukstLtKiti</vt:lpstr>
      <vt:lpstr>'Forma 7'!VAS007_F_GeriamojoVandensRuosimasNetiesioginesTukstLtMasinos</vt:lpstr>
      <vt:lpstr>'Forma 7'!VAS007_F_GeriamojoVandensRuosimasNetiesioginesTukstLtNematerialus</vt:lpstr>
      <vt:lpstr>'Forma 7'!VAS007_F_GeriamojoVandensRuosimasNetiesioginesTukstLtPastatai</vt:lpstr>
      <vt:lpstr>'Forma 7'!VAS007_F_GeriamojoVandensRuosimasNetiesioginesTukstLtStatiniai</vt:lpstr>
      <vt:lpstr>'Forma 7'!VAS007_F_GeriamojoVandensRuosimasNetiesioginesTukstLtTransporto</vt:lpstr>
      <vt:lpstr>'Forma 7'!VAS007_F_GeriamojoVandensRuosimasNetiesioginesTukstLtZeme</vt:lpstr>
      <vt:lpstr>'Forma 7'!VAS007_F_GeriamojoVandensRuosimasTiesiogiaiIsViso</vt:lpstr>
      <vt:lpstr>'Forma 7'!VAS007_F_GeriamojoVandensRuosimasTiesiogiaiTukstLtKiti</vt:lpstr>
      <vt:lpstr>'Forma 7'!VAS007_F_GeriamojoVandensRuosimasTiesiogiaiTukstLtMasinos</vt:lpstr>
      <vt:lpstr>'Forma 7'!VAS007_F_GeriamojoVandensRuosimasTiesiogiaiTukstLtNematerialus</vt:lpstr>
      <vt:lpstr>'Forma 7'!VAS007_F_GeriamojoVandensRuosimasTiesiogiaiTukstLtPastatai</vt:lpstr>
      <vt:lpstr>'Forma 7'!VAS007_F_GeriamojoVandensRuosimasTiesiogiaiTukstLtStatiniai</vt:lpstr>
      <vt:lpstr>'Forma 7'!VAS007_F_GeriamojoVandensRuosimasTiesiogiaiTukstLtTransporto</vt:lpstr>
      <vt:lpstr>'Forma 7'!VAS007_F_GeriamojoVandensRuosimasTiesiogiaiTukstLtZeme</vt:lpstr>
      <vt:lpstr>'Forma 7'!VAS007_F_IlgalaikioTurtoTiesiogiaiIsViso</vt:lpstr>
      <vt:lpstr>'Forma 7'!VAS007_F_IlgalaikioTurtoTiesiogiaiTukstLtKiti</vt:lpstr>
      <vt:lpstr>'Forma 7'!VAS007_F_IlgalaikioTurtoTiesiogiaiTukstLtMasinos</vt:lpstr>
      <vt:lpstr>'Forma 7'!VAS007_F_IlgalaikioTurtoTiesiogiaiTukstLtNematerialus</vt:lpstr>
      <vt:lpstr>'Forma 7'!VAS007_F_IlgalaikioTurtoTiesiogiaiTukstLtPastatai</vt:lpstr>
      <vt:lpstr>'Forma 7'!VAS007_F_IlgalaikioTurtoTiesiogiaiTukstLtStatiniai</vt:lpstr>
      <vt:lpstr>'Forma 7'!VAS007_F_IlgalaikioTurtoTiesiogiaiTukstLtTransporto</vt:lpstr>
      <vt:lpstr>'Forma 7'!VAS007_F_IlgalaikioTurtoTiesiogiaiTukstLtZeme</vt:lpstr>
      <vt:lpstr>'Forma 7'!VAS007_F_IlgalaikioTurtoTiesiogiaiVandentiekioIrNuoteku</vt:lpstr>
      <vt:lpstr>'Forma 7'!VAS007_F_KitaNereguliuojamaVeiklaBendrosiosIsViso</vt:lpstr>
      <vt:lpstr>'Forma 7'!VAS007_F_KitaNereguliuojamaVeiklaBendrosiosProcKiti</vt:lpstr>
      <vt:lpstr>'Forma 7'!VAS007_F_KitaNereguliuojamaVeiklaBendrosiosProcMasinos</vt:lpstr>
      <vt:lpstr>'Forma 7'!VAS007_F_KitaNereguliuojamaVeiklaBendrosiosProcNematerialus</vt:lpstr>
      <vt:lpstr>'Forma 7'!VAS007_F_KitaNereguliuojamaVeiklaBendrosiosProcPastatai</vt:lpstr>
      <vt:lpstr>'Forma 7'!VAS007_F_KitaNereguliuojamaVeiklaBendrosiosProcStatiniai</vt:lpstr>
      <vt:lpstr>'Forma 7'!VAS007_F_KitaNereguliuojamaVeiklaBendrosiosProcTransporto</vt:lpstr>
      <vt:lpstr>'Forma 7'!VAS007_F_KitaNereguliuojamaVeiklaBendrosiosProcZeme</vt:lpstr>
      <vt:lpstr>'Forma 7'!VAS007_F_KitaNereguliuojamaVeiklaBendrosiosTukstLtKiti</vt:lpstr>
      <vt:lpstr>'Forma 7'!VAS007_F_KitaNereguliuojamaVeiklaBendrosiosTukstLtMasinos</vt:lpstr>
      <vt:lpstr>'Forma 7'!VAS007_F_KitaNereguliuojamaVeiklaBendrosiosTukstLtNematerialus</vt:lpstr>
      <vt:lpstr>'Forma 7'!VAS007_F_KitaNereguliuojamaVeiklaBendrosiosTukstLtPastatai</vt:lpstr>
      <vt:lpstr>'Forma 7'!VAS007_F_KitaNereguliuojamaVeiklaBendrosiosTukstLtStatiniai</vt:lpstr>
      <vt:lpstr>'Forma 7'!VAS007_F_KitaNereguliuojamaVeiklaBendrosiosTukstLtTransporto</vt:lpstr>
      <vt:lpstr>'Forma 7'!VAS007_F_KitaNereguliuojamaVeiklaBendrosiosTukstLtZeme</vt:lpstr>
      <vt:lpstr>'Forma 7'!VAS007_F_KitaNereguliuojamaVeiklaIlgalaikiamIsViso</vt:lpstr>
      <vt:lpstr>'Forma 7'!VAS007_F_KitaNereguliuojamaVeiklaIlgalaikiamTukstLtKiti</vt:lpstr>
      <vt:lpstr>'Forma 7'!VAS007_F_KitaNereguliuojamaVeiklaIlgalaikiamTukstLtMasinos</vt:lpstr>
      <vt:lpstr>'Forma 7'!VAS007_F_KitaNereguliuojamaVeiklaIlgalaikiamTukstLtNematerialus</vt:lpstr>
      <vt:lpstr>'Forma 7'!VAS007_F_KitaNereguliuojamaVeiklaIlgalaikiamTukstLtPastatai</vt:lpstr>
      <vt:lpstr>'Forma 7'!VAS007_F_KitaNereguliuojamaVeiklaIlgalaikiamTukstLtStatiniai</vt:lpstr>
      <vt:lpstr>'Forma 7'!VAS007_F_KitaNereguliuojamaVeiklaIlgalaikiamTukstLtTransporto</vt:lpstr>
      <vt:lpstr>'Forma 7'!VAS007_F_KitaNereguliuojamaVeiklaIlgalaikiamTukstLtZeme</vt:lpstr>
      <vt:lpstr>'Forma 7'!VAS007_F_KitaNereguliuojamaVeiklaIlgalaikiamVandentiekioIrNuoteku</vt:lpstr>
      <vt:lpstr>'Forma 7'!VAS007_F_KitaNereguliuojamaVeiklaNetiesioginesIsViso</vt:lpstr>
      <vt:lpstr>'Forma 7'!VAS007_F_KitaNereguliuojamaVeiklaNetiesioginesProcKiti</vt:lpstr>
      <vt:lpstr>'Forma 7'!VAS007_F_KitaNereguliuojamaVeiklaNetiesioginesProcMasinos</vt:lpstr>
      <vt:lpstr>'Forma 7'!VAS007_F_KitaNereguliuojamaVeiklaNetiesioginesProcNematerialus</vt:lpstr>
      <vt:lpstr>'Forma 7'!VAS007_F_KitaNereguliuojamaVeiklaNetiesioginesProcPastatai</vt:lpstr>
      <vt:lpstr>'Forma 7'!VAS007_F_KitaNereguliuojamaVeiklaNetiesioginesProcStatiniai</vt:lpstr>
      <vt:lpstr>'Forma 7'!VAS007_F_KitaNereguliuojamaVeiklaNetiesioginesProcTransporto</vt:lpstr>
      <vt:lpstr>'Forma 7'!VAS007_F_KitaNereguliuojamaVeiklaNetiesioginesProcZeme</vt:lpstr>
      <vt:lpstr>'Forma 7'!VAS007_F_KitaNereguliuojamaVeiklaNetiesioginesTukstLtKiti</vt:lpstr>
      <vt:lpstr>'Forma 7'!VAS007_F_KitaNereguliuojamaVeiklaNetiesioginesTukstLtMasinos</vt:lpstr>
      <vt:lpstr>'Forma 7'!VAS007_F_KitaNereguliuojamaVeiklaNetiesioginesTukstLtNematerialus</vt:lpstr>
      <vt:lpstr>'Forma 7'!VAS007_F_KitaNereguliuojamaVeiklaNetiesioginesTukstLtPastatai</vt:lpstr>
      <vt:lpstr>'Forma 7'!VAS007_F_KitaNereguliuojamaVeiklaNetiesioginesTukstLtStatiniai</vt:lpstr>
      <vt:lpstr>'Forma 7'!VAS007_F_KitaNereguliuojamaVeiklaNetiesioginesTukstLtTransporto</vt:lpstr>
      <vt:lpstr>'Forma 7'!VAS007_F_KitaNereguliuojamaVeiklaNetiesioginesTukstLtZeme</vt:lpstr>
      <vt:lpstr>'Forma 7'!VAS007_F_KitaNereguliuojamaVeiklaTiesiogiaiIsViso</vt:lpstr>
      <vt:lpstr>'Forma 7'!VAS007_F_KitaNereguliuojamaVeiklaTiesiogiaiTukstLtKiti</vt:lpstr>
      <vt:lpstr>'Forma 7'!VAS007_F_KitaNereguliuojamaVeiklaTiesiogiaiTukstLtMasinos</vt:lpstr>
      <vt:lpstr>'Forma 7'!VAS007_F_KitaNereguliuojamaVeiklaTiesiogiaiTukstLtNematerialus</vt:lpstr>
      <vt:lpstr>'Forma 7'!VAS007_F_KitaNereguliuojamaVeiklaTiesiogiaiTukstLtPastatai</vt:lpstr>
      <vt:lpstr>'Forma 7'!VAS007_F_KitaNereguliuojamaVeiklaTiesiogiaiTukstLtStatiniai</vt:lpstr>
      <vt:lpstr>'Forma 7'!VAS007_F_KitaNereguliuojamaVeiklaTiesiogiaiTukstLtTransporto</vt:lpstr>
      <vt:lpstr>'Forma 7'!VAS007_F_KitaNereguliuojamaVeiklaTiesiogiaiTukstLtZeme</vt:lpstr>
      <vt:lpstr>'Forma 7'!VAS007_F_KitaNereguliuojamaVeiklaTiesiogiaiVandentiekioIrNuoteku</vt:lpstr>
      <vt:lpstr>'Forma 7'!VAS007_F_KitaReguliuojamaVeiklaBendrosiosIsViso</vt:lpstr>
      <vt:lpstr>'Forma 7'!VAS007_F_KitaReguliuojamaVeiklaBendrosiosProcKiti</vt:lpstr>
      <vt:lpstr>'Forma 7'!VAS007_F_KitaReguliuojamaVeiklaBendrosiosProcMasinos</vt:lpstr>
      <vt:lpstr>'Forma 7'!VAS007_F_KitaReguliuojamaVeiklaBendrosiosProcNematerialus</vt:lpstr>
      <vt:lpstr>'Forma 7'!VAS007_F_KitaReguliuojamaVeiklaBendrosiosProcPastatai</vt:lpstr>
      <vt:lpstr>'Forma 7'!VAS007_F_KitaReguliuojamaVeiklaBendrosiosProcStatiniai</vt:lpstr>
      <vt:lpstr>'Forma 7'!VAS007_F_KitaReguliuojamaVeiklaBendrosiosProcTransporto</vt:lpstr>
      <vt:lpstr>'Forma 7'!VAS007_F_KitaReguliuojamaVeiklaBendrosiosProcZeme</vt:lpstr>
      <vt:lpstr>'Forma 7'!VAS007_F_KitaReguliuojamaVeiklaBendrosiosTukstLtKiti</vt:lpstr>
      <vt:lpstr>'Forma 7'!VAS007_F_KitaReguliuojamaVeiklaBendrosiosTukstLtMasinos</vt:lpstr>
      <vt:lpstr>'Forma 7'!VAS007_F_KitaReguliuojamaVeiklaBendrosiosTukstLtNematerialus</vt:lpstr>
      <vt:lpstr>'Forma 7'!VAS007_F_KitaReguliuojamaVeiklaBendrosiosTukstLtPastatai</vt:lpstr>
      <vt:lpstr>'Forma 7'!VAS007_F_KitaReguliuojamaVeiklaBendrosiosTukstLtStatiniai</vt:lpstr>
      <vt:lpstr>'Forma 7'!VAS007_F_KitaReguliuojamaVeiklaBendrosiosTukstLtTransporto</vt:lpstr>
      <vt:lpstr>'Forma 7'!VAS007_F_KitaReguliuojamaVeiklaBendrosiosTukstLtZeme</vt:lpstr>
      <vt:lpstr>'Forma 7'!VAS007_F_KitaReguliuojamaVeiklaIlgalaikiamIsViso</vt:lpstr>
      <vt:lpstr>'Forma 7'!VAS007_F_KitaReguliuojamaVeiklaIlgalaikiamTukstLtKiti</vt:lpstr>
      <vt:lpstr>'Forma 7'!VAS007_F_KitaReguliuojamaVeiklaIlgalaikiamTukstLtMasinos</vt:lpstr>
      <vt:lpstr>'Forma 7'!VAS007_F_KitaReguliuojamaVeiklaIlgalaikiamTukstLtNematerialus</vt:lpstr>
      <vt:lpstr>'Forma 7'!VAS007_F_KitaReguliuojamaVeiklaIlgalaikiamTukstLtPastatai</vt:lpstr>
      <vt:lpstr>'Forma 7'!VAS007_F_KitaReguliuojamaVeiklaIlgalaikiamTukstLtStatiniai</vt:lpstr>
      <vt:lpstr>'Forma 7'!VAS007_F_KitaReguliuojamaVeiklaIlgalaikiamTukstLtTransporto</vt:lpstr>
      <vt:lpstr>'Forma 7'!VAS007_F_KitaReguliuojamaVeiklaIlgalaikiamTukstLtZeme</vt:lpstr>
      <vt:lpstr>'Forma 7'!VAS007_F_KitaReguliuojamaVeiklaIlgalaikiamVandentiekioIrNuoteku</vt:lpstr>
      <vt:lpstr>'Forma 7'!VAS007_F_KitaReguliuojamaVeiklaNetiesioginesIsViso</vt:lpstr>
      <vt:lpstr>'Forma 7'!VAS007_F_KitaReguliuojamaVeiklaNetiesioginesProcKiti</vt:lpstr>
      <vt:lpstr>'Forma 7'!VAS007_F_KitaReguliuojamaVeiklaNetiesioginesProcMasinos</vt:lpstr>
      <vt:lpstr>'Forma 7'!VAS007_F_KitaReguliuojamaVeiklaNetiesioginesProcNematerialus</vt:lpstr>
      <vt:lpstr>'Forma 7'!VAS007_F_KitaReguliuojamaVeiklaNetiesioginesProcPastatai</vt:lpstr>
      <vt:lpstr>'Forma 7'!VAS007_F_KitaReguliuojamaVeiklaNetiesioginesProcStatiniai</vt:lpstr>
      <vt:lpstr>'Forma 7'!VAS007_F_KitaReguliuojamaVeiklaNetiesioginesProcTransporto</vt:lpstr>
      <vt:lpstr>'Forma 7'!VAS007_F_KitaReguliuojamaVeiklaNetiesioginesProcZeme</vt:lpstr>
      <vt:lpstr>'Forma 7'!VAS007_F_KitaReguliuojamaVeiklaNetiesioginesTukstLtKiti</vt:lpstr>
      <vt:lpstr>'Forma 7'!VAS007_F_KitaReguliuojamaVeiklaNetiesioginesTukstLtMasinos</vt:lpstr>
      <vt:lpstr>'Forma 7'!VAS007_F_KitaReguliuojamaVeiklaNetiesioginesTukstLtNematerialus</vt:lpstr>
      <vt:lpstr>'Forma 7'!VAS007_F_KitaReguliuojamaVeiklaNetiesioginesTukstLtPastatai</vt:lpstr>
      <vt:lpstr>'Forma 7'!VAS007_F_KitaReguliuojamaVeiklaNetiesioginesTukstLtStatiniai</vt:lpstr>
      <vt:lpstr>'Forma 7'!VAS007_F_KitaReguliuojamaVeiklaNetiesioginesTukstLtTransporto</vt:lpstr>
      <vt:lpstr>'Forma 7'!VAS007_F_KitaReguliuojamaVeiklaNetiesioginesTukstLtZeme</vt:lpstr>
      <vt:lpstr>'Forma 7'!VAS007_F_KitaReguliuojamaVeiklaTiesiogiaiIsViso</vt:lpstr>
      <vt:lpstr>'Forma 7'!VAS007_F_KitaReguliuojamaVeiklaTiesiogiaiTukstLtKiti</vt:lpstr>
      <vt:lpstr>'Forma 7'!VAS007_F_KitaReguliuojamaVeiklaTiesiogiaiTukstLtMasinos</vt:lpstr>
      <vt:lpstr>'Forma 7'!VAS007_F_KitaReguliuojamaVeiklaTiesiogiaiTukstLtNematerialus</vt:lpstr>
      <vt:lpstr>'Forma 7'!VAS007_F_KitaReguliuojamaVeiklaTiesiogiaiTukstLtPastatai</vt:lpstr>
      <vt:lpstr>'Forma 7'!VAS007_F_KitaReguliuojamaVeiklaTiesiogiaiTukstLtStatiniai</vt:lpstr>
      <vt:lpstr>'Forma 7'!VAS007_F_KitaReguliuojamaVeiklaTiesiogiaiTukstLtTransporto</vt:lpstr>
      <vt:lpstr>'Forma 7'!VAS007_F_KitaReguliuojamaVeiklaTiesiogiaiTukstLtZeme</vt:lpstr>
      <vt:lpstr>'Forma 7'!VAS007_F_KitaReguliuojamaVeiklaTiesiogiaiVandentiekioIrNuoteku</vt:lpstr>
      <vt:lpstr>'Forma 7'!VAS007_F_KriterijausPavadinimasProcKiti</vt:lpstr>
      <vt:lpstr>'Forma 7'!VAS007_F_KriterijausPavadinimasProcMasinos</vt:lpstr>
      <vt:lpstr>'Forma 7'!VAS007_F_KriterijausPavadinimasProcNematerialus</vt:lpstr>
      <vt:lpstr>'Forma 7'!VAS007_F_KriterijausPavadinimasProcPastatai</vt:lpstr>
      <vt:lpstr>'Forma 7'!VAS007_F_KriterijausPavadinimasProcStatiniai</vt:lpstr>
      <vt:lpstr>'Forma 7'!VAS007_F_KriterijausPavadinimasProcTransporto</vt:lpstr>
      <vt:lpstr>'Forma 7'!VAS007_F_KriterijausPavadinimasProcZeme</vt:lpstr>
      <vt:lpstr>'Forma 7'!VAS007_F_NereguliuojamamIlgalaikiamTurtuiIsViso</vt:lpstr>
      <vt:lpstr>'Forma 7'!VAS007_F_NereguliuojamamIlgalaikiamTurtuiPriskirtaBendrosiosIsViso</vt:lpstr>
      <vt:lpstr>'Forma 7'!VAS007_F_NereguliuojamamIlgalaikiamTurtuiPriskirtaBendrosiosProcKiti</vt:lpstr>
      <vt:lpstr>'Forma 7'!VAS007_F_NereguliuojamamIlgalaikiamTurtuiPriskirtaBendrosiosProcMasinos</vt:lpstr>
      <vt:lpstr>'Forma 7'!VAS007_F_NereguliuojamamIlgalaikiamTurtuiPriskirtaBendrosiosProcNematerialus</vt:lpstr>
      <vt:lpstr>'Forma 7'!VAS007_F_NereguliuojamamIlgalaikiamTurtuiPriskirtaBendrosiosProcPastatai</vt:lpstr>
      <vt:lpstr>'Forma 7'!VAS007_F_NereguliuojamamIlgalaikiamTurtuiPriskirtaBendrosiosProcStatiniai</vt:lpstr>
      <vt:lpstr>'Forma 7'!VAS007_F_NereguliuojamamIlgalaikiamTurtuiPriskirtaBendrosiosProcTransporto</vt:lpstr>
      <vt:lpstr>'Forma 7'!VAS007_F_NereguliuojamamIlgalaikiamTurtuiPriskirtaBendrosiosProcZeme</vt:lpstr>
      <vt:lpstr>'Forma 7'!VAS007_F_NereguliuojamamIlgalaikiamTurtuiPriskirtaBendrosiosTukstLtKiti</vt:lpstr>
      <vt:lpstr>'Forma 7'!VAS007_F_NereguliuojamamIlgalaikiamTurtuiPriskirtaBendrosiosTukstLtMasinos</vt:lpstr>
      <vt:lpstr>'Forma 7'!VAS007_F_NereguliuojamamIlgalaikiamTurtuiPriskirtaBendrosiosTukstLtNematerialus</vt:lpstr>
      <vt:lpstr>'Forma 7'!VAS007_F_NereguliuojamamIlgalaikiamTurtuiPriskirtaBendrosiosTukstLtPastatai</vt:lpstr>
      <vt:lpstr>'Forma 7'!VAS007_F_NereguliuojamamIlgalaikiamTurtuiPriskirtaBendrosiosTukstLtStatiniai</vt:lpstr>
      <vt:lpstr>'Forma 7'!VAS007_F_NereguliuojamamIlgalaikiamTurtuiPriskirtaBendrosiosTukstLtTransporto</vt:lpstr>
      <vt:lpstr>'Forma 7'!VAS007_F_NereguliuojamamIlgalaikiamTurtuiPriskirtaBendrosiosTukstLtZeme</vt:lpstr>
      <vt:lpstr>'Forma 7'!VAS007_F_NereguliuojamamIlgalaikiamTurtuiPriskirtaNetiesioginesIsViso</vt:lpstr>
      <vt:lpstr>'Forma 7'!VAS007_F_NereguliuojamamIlgalaikiamTurtuiPriskirtaNetiesioginesProcKiti</vt:lpstr>
      <vt:lpstr>'Forma 7'!VAS007_F_NereguliuojamamIlgalaikiamTurtuiPriskirtaNetiesioginesProcMasinos</vt:lpstr>
      <vt:lpstr>'Forma 7'!VAS007_F_NereguliuojamamIlgalaikiamTurtuiPriskirtaNetiesioginesProcNematerialus</vt:lpstr>
      <vt:lpstr>'Forma 7'!VAS007_F_NereguliuojamamIlgalaikiamTurtuiPriskirtaNetiesioginesProcPastatai</vt:lpstr>
      <vt:lpstr>'Forma 7'!VAS007_F_NereguliuojamamIlgalaikiamTurtuiPriskirtaNetiesioginesProcStatiniai</vt:lpstr>
      <vt:lpstr>'Forma 7'!VAS007_F_NereguliuojamamIlgalaikiamTurtuiPriskirtaNetiesioginesProcTransporto</vt:lpstr>
      <vt:lpstr>'Forma 7'!VAS007_F_NereguliuojamamIlgalaikiamTurtuiPriskirtaNetiesioginesProcZeme</vt:lpstr>
      <vt:lpstr>'Forma 7'!VAS007_F_NereguliuojamamIlgalaikiamTurtuiPriskirtaNetiesioginesTukstLtKiti</vt:lpstr>
      <vt:lpstr>'Forma 7'!VAS007_F_NereguliuojamamIlgalaikiamTurtuiPriskirtaNetiesioginesTukstLtMasinos</vt:lpstr>
      <vt:lpstr>'Forma 7'!VAS007_F_NereguliuojamamIlgalaikiamTurtuiPriskirtaNetiesioginesTukstLtNematerialus</vt:lpstr>
      <vt:lpstr>'Forma 7'!VAS007_F_NereguliuojamamIlgalaikiamTurtuiPriskirtaNetiesioginesTukstLtPastatai</vt:lpstr>
      <vt:lpstr>'Forma 7'!VAS007_F_NereguliuojamamIlgalaikiamTurtuiPriskirtaNetiesioginesTukstLtStatiniai</vt:lpstr>
      <vt:lpstr>'Forma 7'!VAS007_F_NereguliuojamamIlgalaikiamTurtuiPriskirtaNetiesioginesTukstLtTransporto</vt:lpstr>
      <vt:lpstr>'Forma 7'!VAS007_F_NereguliuojamamIlgalaikiamTurtuiPriskirtaNetiesioginesTukstLtZeme</vt:lpstr>
      <vt:lpstr>'Forma 7'!VAS007_F_NereguliuojamamIlgalaikiamTurtuiTukstLtKiti</vt:lpstr>
      <vt:lpstr>'Forma 7'!VAS007_F_NereguliuojamamIlgalaikiamTurtuiTukstLtMasinos</vt:lpstr>
      <vt:lpstr>'Forma 7'!VAS007_F_NereguliuojamamIlgalaikiamTurtuiTukstLtNematerialus</vt:lpstr>
      <vt:lpstr>'Forma 7'!VAS007_F_NereguliuojamamIlgalaikiamTurtuiTukstLtPastatai</vt:lpstr>
      <vt:lpstr>'Forma 7'!VAS007_F_NereguliuojamamIlgalaikiamTurtuiTukstLtStatiniai</vt:lpstr>
      <vt:lpstr>'Forma 7'!VAS007_F_NereguliuojamamIlgalaikiamTurtuiTukstLtTransporto</vt:lpstr>
      <vt:lpstr>'Forma 7'!VAS007_F_NereguliuojamamIlgalaikiamTurtuiTukstLtZeme</vt:lpstr>
      <vt:lpstr>'Forma 7'!VAS007_F_NereguliuojamamIlgalaikiamTurtuiVandentiekioIrNuoteku</vt:lpstr>
      <vt:lpstr>'Forma 7'!VAS007_F_NereguliuojamoIlgalaikioTurtoIsViso</vt:lpstr>
      <vt:lpstr>'Forma 7'!VAS007_F_NereguliuojamoIlgalaikioTurtoTukstLtKiti</vt:lpstr>
      <vt:lpstr>'Forma 7'!VAS007_F_NereguliuojamoIlgalaikioTurtoTukstLtMasinos</vt:lpstr>
      <vt:lpstr>'Forma 7'!VAS007_F_NereguliuojamoIlgalaikioTurtoTukstLtNematerialus</vt:lpstr>
      <vt:lpstr>'Forma 7'!VAS007_F_NereguliuojamoIlgalaikioTurtoTukstLtPastatai</vt:lpstr>
      <vt:lpstr>'Forma 7'!VAS007_F_NereguliuojamoIlgalaikioTurtoTukstLtStatiniai</vt:lpstr>
      <vt:lpstr>'Forma 7'!VAS007_F_NereguliuojamoIlgalaikioTurtoTukstLtTransporto</vt:lpstr>
      <vt:lpstr>'Forma 7'!VAS007_F_NereguliuojamoIlgalaikioTurtoTukstLtZeme</vt:lpstr>
      <vt:lpstr>'Forma 7'!VAS007_F_NereguliuojamoIlgalaikioTurtoVandentiekioIrNuoteku</vt:lpstr>
      <vt:lpstr>'Forma 7'!VAS007_F_NetiesioginesVeiklosTurtoIsViso</vt:lpstr>
      <vt:lpstr>'Forma 7'!VAS007_F_NetiesioginesVeiklosTurtoProcKiti</vt:lpstr>
      <vt:lpstr>'Forma 7'!VAS007_F_NetiesioginesVeiklosTurtoProcMasinos</vt:lpstr>
      <vt:lpstr>'Forma 7'!VAS007_F_NetiesioginesVeiklosTurtoProcNematerialus</vt:lpstr>
      <vt:lpstr>'Forma 7'!VAS007_F_NetiesioginesVeiklosTurtoProcPastatai</vt:lpstr>
      <vt:lpstr>'Forma 7'!VAS007_F_NetiesioginesVeiklosTurtoProcStatiniai</vt:lpstr>
      <vt:lpstr>'Forma 7'!VAS007_F_NetiesioginesVeiklosTurtoProcTransporto</vt:lpstr>
      <vt:lpstr>'Forma 7'!VAS007_F_NetiesioginesVeiklosTurtoProcZeme</vt:lpstr>
      <vt:lpstr>'Forma 7'!VAS007_F_NetiesioginesVeiklosTurtoTukstLtKiti</vt:lpstr>
      <vt:lpstr>'Forma 7'!VAS007_F_NetiesioginesVeiklosTurtoTukstLtMasinos</vt:lpstr>
      <vt:lpstr>'Forma 7'!VAS007_F_NetiesioginesVeiklosTurtoTukstLtNematerialus</vt:lpstr>
      <vt:lpstr>'Forma 7'!VAS007_F_NetiesioginesVeiklosTurtoTukstLtPastatai</vt:lpstr>
      <vt:lpstr>'Forma 7'!VAS007_F_NetiesioginesVeiklosTurtoTukstLtStatiniai</vt:lpstr>
      <vt:lpstr>'Forma 7'!VAS007_F_NetiesioginesVeiklosTurtoTukstLtTransporto</vt:lpstr>
      <vt:lpstr>'Forma 7'!VAS007_F_NetiesioginesVeiklosTurtoTukstLtZeme</vt:lpstr>
      <vt:lpstr>'Forma 7'!VAS007_F_NuotekuDumbloTvarkymasBendrosiosIsViso</vt:lpstr>
      <vt:lpstr>'Forma 7'!VAS007_F_NuotekuDumbloTvarkymasBendrosiosProcKiti</vt:lpstr>
      <vt:lpstr>'Forma 7'!VAS007_F_NuotekuDumbloTvarkymasBendrosiosProcMasinos</vt:lpstr>
      <vt:lpstr>'Forma 7'!VAS007_F_NuotekuDumbloTvarkymasBendrosiosProcNematerialus</vt:lpstr>
      <vt:lpstr>'Forma 7'!VAS007_F_NuotekuDumbloTvarkymasBendrosiosProcPastatai</vt:lpstr>
      <vt:lpstr>'Forma 7'!VAS007_F_NuotekuDumbloTvarkymasBendrosiosProcStatiniai</vt:lpstr>
      <vt:lpstr>'Forma 7'!VAS007_F_NuotekuDumbloTvarkymasBendrosiosProcTransporto</vt:lpstr>
      <vt:lpstr>'Forma 7'!VAS007_F_NuotekuDumbloTvarkymasBendrosiosProcZeme</vt:lpstr>
      <vt:lpstr>'Forma 7'!VAS007_F_NuotekuDumbloTvarkymasBendrosiosTukstLtKiti</vt:lpstr>
      <vt:lpstr>'Forma 7'!VAS007_F_NuotekuDumbloTvarkymasBendrosiosTukstLtMasinos</vt:lpstr>
      <vt:lpstr>'Forma 7'!VAS007_F_NuotekuDumbloTvarkymasBendrosiosTukstLtNematerialus</vt:lpstr>
      <vt:lpstr>'Forma 7'!VAS007_F_NuotekuDumbloTvarkymasBendrosiosTukstLtPastatai</vt:lpstr>
      <vt:lpstr>'Forma 7'!VAS007_F_NuotekuDumbloTvarkymasBendrosiosTukstLtStatiniai</vt:lpstr>
      <vt:lpstr>'Forma 7'!VAS007_F_NuotekuDumbloTvarkymasBendrosiosTukstLtTransporto</vt:lpstr>
      <vt:lpstr>'Forma 7'!VAS007_F_NuotekuDumbloTvarkymasBendrosiosTukstLtZeme</vt:lpstr>
      <vt:lpstr>'Forma 7'!VAS007_F_NuotekuDumbloTvarkymasIlgalaikioIsViso</vt:lpstr>
      <vt:lpstr>'Forma 7'!VAS007_F_NuotekuDumbloTvarkymasIlgalaikioTukstLtKiti</vt:lpstr>
      <vt:lpstr>'Forma 7'!VAS007_F_NuotekuDumbloTvarkymasIlgalaikioTukstLtMasinos</vt:lpstr>
      <vt:lpstr>'Forma 7'!VAS007_F_NuotekuDumbloTvarkymasIlgalaikioTukstLtNematerialus</vt:lpstr>
      <vt:lpstr>'Forma 7'!VAS007_F_NuotekuDumbloTvarkymasIlgalaikioTukstLtPastatai</vt:lpstr>
      <vt:lpstr>'Forma 7'!VAS007_F_NuotekuDumbloTvarkymasIlgalaikioTukstLtStatiniai</vt:lpstr>
      <vt:lpstr>'Forma 7'!VAS007_F_NuotekuDumbloTvarkymasIlgalaikioTukstLtTransporto</vt:lpstr>
      <vt:lpstr>'Forma 7'!VAS007_F_NuotekuDumbloTvarkymasIlgalaikioTukstLtZeme</vt:lpstr>
      <vt:lpstr>'Forma 7'!VAS007_F_NuotekuDumbloTvarkymasNetiesioginesIsViso</vt:lpstr>
      <vt:lpstr>'Forma 7'!VAS007_F_NuotekuDumbloTvarkymasNetiesioginesProcKiti</vt:lpstr>
      <vt:lpstr>'Forma 7'!VAS007_F_NuotekuDumbloTvarkymasNetiesioginesProcMasinos</vt:lpstr>
      <vt:lpstr>'Forma 7'!VAS007_F_NuotekuDumbloTvarkymasNetiesioginesProcNematerialus</vt:lpstr>
      <vt:lpstr>'Forma 7'!VAS007_F_NuotekuDumbloTvarkymasNetiesioginesProcPastatai</vt:lpstr>
      <vt:lpstr>'Forma 7'!VAS007_F_NuotekuDumbloTvarkymasNetiesioginesProcStatiniai</vt:lpstr>
      <vt:lpstr>'Forma 7'!VAS007_F_NuotekuDumbloTvarkymasNetiesioginesProcTransporto</vt:lpstr>
      <vt:lpstr>'Forma 7'!VAS007_F_NuotekuDumbloTvarkymasNetiesioginesProcZeme</vt:lpstr>
      <vt:lpstr>'Forma 7'!VAS007_F_NuotekuDumbloTvarkymasNetiesioginesTukstLtKiti</vt:lpstr>
      <vt:lpstr>'Forma 7'!VAS007_F_NuotekuDumbloTvarkymasNetiesioginesTukstLtMasinos</vt:lpstr>
      <vt:lpstr>'Forma 7'!VAS007_F_NuotekuDumbloTvarkymasNetiesioginesTukstLtNematerialus</vt:lpstr>
      <vt:lpstr>'Forma 7'!VAS007_F_NuotekuDumbloTvarkymasNetiesioginesTukstLtPastatai</vt:lpstr>
      <vt:lpstr>'Forma 7'!VAS007_F_NuotekuDumbloTvarkymasNetiesioginesTukstLtStatiniai</vt:lpstr>
      <vt:lpstr>'Forma 7'!VAS007_F_NuotekuDumbloTvarkymasNetiesioginesTukstLtTransporto</vt:lpstr>
      <vt:lpstr>'Forma 7'!VAS007_F_NuotekuDumbloTvarkymasNetiesioginesTukstLtZeme</vt:lpstr>
      <vt:lpstr>'Forma 7'!VAS007_F_NuotekuDumbloTvarkymasTiesiogiaiIsViso</vt:lpstr>
      <vt:lpstr>'Forma 7'!VAS007_F_NuotekuDumbloTvarkymasTiesiogiaiTukstLtKiti</vt:lpstr>
      <vt:lpstr>'Forma 7'!VAS007_F_NuotekuDumbloTvarkymasTiesiogiaiTukstLtMasinos</vt:lpstr>
      <vt:lpstr>'Forma 7'!VAS007_F_NuotekuDumbloTvarkymasTiesiogiaiTukstLtNematerialus</vt:lpstr>
      <vt:lpstr>'Forma 7'!VAS007_F_NuotekuDumbloTvarkymasTiesiogiaiTukstLtPastatai</vt:lpstr>
      <vt:lpstr>'Forma 7'!VAS007_F_NuotekuDumbloTvarkymasTiesiogiaiTukstLtStatiniai</vt:lpstr>
      <vt:lpstr>'Forma 7'!VAS007_F_NuotekuDumbloTvarkymasTiesiogiaiTukstLtTransporto</vt:lpstr>
      <vt:lpstr>'Forma 7'!VAS007_F_NuotekuDumbloTvarkymasTiesiogiaiTukstLtZeme</vt:lpstr>
      <vt:lpstr>'Forma 7'!VAS007_F_NuotekuSurinkimasBendrosiosIsViso</vt:lpstr>
      <vt:lpstr>'Forma 7'!VAS007_F_NuotekuSurinkimasBendrosiosProcKiti</vt:lpstr>
      <vt:lpstr>'Forma 7'!VAS007_F_NuotekuSurinkimasBendrosiosProcMasinos</vt:lpstr>
      <vt:lpstr>'Forma 7'!VAS007_F_NuotekuSurinkimasBendrosiosProcNematerialus</vt:lpstr>
      <vt:lpstr>'Forma 7'!VAS007_F_NuotekuSurinkimasBendrosiosProcPastatai</vt:lpstr>
      <vt:lpstr>'Forma 7'!VAS007_F_NuotekuSurinkimasBendrosiosProcStatiniai</vt:lpstr>
      <vt:lpstr>'Forma 7'!VAS007_F_NuotekuSurinkimasBendrosiosProcTransporto</vt:lpstr>
      <vt:lpstr>'Forma 7'!VAS007_F_NuotekuSurinkimasBendrosiosProcZeme</vt:lpstr>
      <vt:lpstr>'Forma 7'!VAS007_F_NuotekuSurinkimasBendrosiosTukstLtKiti</vt:lpstr>
      <vt:lpstr>'Forma 7'!VAS007_F_NuotekuSurinkimasBendrosiosTukstLtMasinos</vt:lpstr>
      <vt:lpstr>'Forma 7'!VAS007_F_NuotekuSurinkimasBendrosiosTukstLtNematerialus</vt:lpstr>
      <vt:lpstr>'Forma 7'!VAS007_F_NuotekuSurinkimasBendrosiosTukstLtPastatai</vt:lpstr>
      <vt:lpstr>'Forma 7'!VAS007_F_NuotekuSurinkimasBendrosiosTukstLtStatiniai</vt:lpstr>
      <vt:lpstr>'Forma 7'!VAS007_F_NuotekuSurinkimasBendrosiosTukstLtTransporto</vt:lpstr>
      <vt:lpstr>'Forma 7'!VAS007_F_NuotekuSurinkimasBendrosiosTukstLtZeme</vt:lpstr>
      <vt:lpstr>'Forma 7'!VAS007_F_NuotekuSurinkimasIlgalaikioIsViso</vt:lpstr>
      <vt:lpstr>'Forma 7'!VAS007_F_NuotekuSurinkimasIlgalaikioTukstLtKiti</vt:lpstr>
      <vt:lpstr>'Forma 7'!VAS007_F_NuotekuSurinkimasIlgalaikioTukstLtMasinos</vt:lpstr>
      <vt:lpstr>'Forma 7'!VAS007_F_NuotekuSurinkimasIlgalaikioTukstLtNematerialus</vt:lpstr>
      <vt:lpstr>'Forma 7'!VAS007_F_NuotekuSurinkimasIlgalaikioTukstLtPastatai</vt:lpstr>
      <vt:lpstr>'Forma 7'!VAS007_F_NuotekuSurinkimasIlgalaikioTukstLtStatiniai</vt:lpstr>
      <vt:lpstr>'Forma 7'!VAS007_F_NuotekuSurinkimasIlgalaikioTukstLtTransporto</vt:lpstr>
      <vt:lpstr>'Forma 7'!VAS007_F_NuotekuSurinkimasIlgalaikioTukstLtZeme</vt:lpstr>
      <vt:lpstr>'Forma 7'!VAS007_F_NuotekuSurinkimasIlgalaikioVandentiekioIrNuoteku</vt:lpstr>
      <vt:lpstr>'Forma 7'!VAS007_F_NuotekuSurinkimasNetiesioginesIsViso</vt:lpstr>
      <vt:lpstr>'Forma 7'!VAS007_F_NuotekuSurinkimasNetiesioginesProcKiti</vt:lpstr>
      <vt:lpstr>'Forma 7'!VAS007_F_NuotekuSurinkimasNetiesioginesProcMasinos</vt:lpstr>
      <vt:lpstr>'Forma 7'!VAS007_F_NuotekuSurinkimasNetiesioginesProcNematerialus</vt:lpstr>
      <vt:lpstr>'Forma 7'!VAS007_F_NuotekuSurinkimasNetiesioginesProcPastatai</vt:lpstr>
      <vt:lpstr>'Forma 7'!VAS007_F_NuotekuSurinkimasNetiesioginesProcStatiniai</vt:lpstr>
      <vt:lpstr>'Forma 7'!VAS007_F_NuotekuSurinkimasNetiesioginesProcTransporto</vt:lpstr>
      <vt:lpstr>'Forma 7'!VAS007_F_NuotekuSurinkimasNetiesioginesProcZeme</vt:lpstr>
      <vt:lpstr>'Forma 7'!VAS007_F_NuotekuSurinkimasNetiesioginesTukstLtKiti</vt:lpstr>
      <vt:lpstr>'Forma 7'!VAS007_F_NuotekuSurinkimasNetiesioginesTukstLtMasinos</vt:lpstr>
      <vt:lpstr>'Forma 7'!VAS007_F_NuotekuSurinkimasNetiesioginesTukstLtNematerialus</vt:lpstr>
      <vt:lpstr>'Forma 7'!VAS007_F_NuotekuSurinkimasNetiesioginesTukstLtPastatai</vt:lpstr>
      <vt:lpstr>'Forma 7'!VAS007_F_NuotekuSurinkimasNetiesioginesTukstLtStatiniai</vt:lpstr>
      <vt:lpstr>'Forma 7'!VAS007_F_NuotekuSurinkimasNetiesioginesTukstLtTransporto</vt:lpstr>
      <vt:lpstr>'Forma 7'!VAS007_F_NuotekuSurinkimasNetiesioginesTukstLtZeme</vt:lpstr>
      <vt:lpstr>'Forma 7'!VAS007_F_NuotekuSurinkimasTiesiogiaiIsViso</vt:lpstr>
      <vt:lpstr>'Forma 7'!VAS007_F_NuotekuSurinkimasTiesiogiaiTukstLtKiti</vt:lpstr>
      <vt:lpstr>'Forma 7'!VAS007_F_NuotekuSurinkimasTiesiogiaiTukstLtMasinos</vt:lpstr>
      <vt:lpstr>'Forma 7'!VAS007_F_NuotekuSurinkimasTiesiogiaiTukstLtNematerialus</vt:lpstr>
      <vt:lpstr>'Forma 7'!VAS007_F_NuotekuSurinkimasTiesiogiaiTukstLtPastatai</vt:lpstr>
      <vt:lpstr>'Forma 7'!VAS007_F_NuotekuSurinkimasTiesiogiaiTukstLtStatiniai</vt:lpstr>
      <vt:lpstr>'Forma 7'!VAS007_F_NuotekuSurinkimasTiesiogiaiTukstLtTransporto</vt:lpstr>
      <vt:lpstr>'Forma 7'!VAS007_F_NuotekuSurinkimasTiesiogiaiTukstLtZeme</vt:lpstr>
      <vt:lpstr>'Forma 7'!VAS007_F_NuotekuSurinkimasTiesiogiaiVandentiekioIrNuoteku</vt:lpstr>
      <vt:lpstr>'Forma 7'!VAS007_F_NuotekuTransportavimasMobiliosiomisBendrosiosIsViso</vt:lpstr>
      <vt:lpstr>'Forma 7'!VAS007_F_NuotekuTransportavimasMobiliosiomisBendrosiosProcKiti</vt:lpstr>
      <vt:lpstr>'Forma 7'!VAS007_F_NuotekuTransportavimasMobiliosiomisBendrosiosProcMasinos</vt:lpstr>
      <vt:lpstr>'Forma 7'!VAS007_F_NuotekuTransportavimasMobiliosiomisBendrosiosProcNematerialus</vt:lpstr>
      <vt:lpstr>'Forma 7'!VAS007_F_NuotekuTransportavimasMobiliosiomisBendrosiosProcPastatai</vt:lpstr>
      <vt:lpstr>'Forma 7'!VAS007_F_NuotekuTransportavimasMobiliosiomisBendrosiosProcStatiniai</vt:lpstr>
      <vt:lpstr>'Forma 7'!VAS007_F_NuotekuTransportavimasMobiliosiomisBendrosiosProcTransporto</vt:lpstr>
      <vt:lpstr>'Forma 7'!VAS007_F_NuotekuTransportavimasMobiliosiomisBendrosiosProcZeme</vt:lpstr>
      <vt:lpstr>'Forma 7'!VAS007_F_NuotekuTransportavimasMobiliosiomisBendrosiosTukstLtKiti</vt:lpstr>
      <vt:lpstr>'Forma 7'!VAS007_F_NuotekuTransportavimasMobiliosiomisBendrosiosTukstLtMasinos</vt:lpstr>
      <vt:lpstr>'Forma 7'!VAS007_F_NuotekuTransportavimasMobiliosiomisBendrosiosTukstLtNematerialus</vt:lpstr>
      <vt:lpstr>'Forma 7'!VAS007_F_NuotekuTransportavimasMobiliosiomisBendrosiosTukstLtPastatai</vt:lpstr>
      <vt:lpstr>'Forma 7'!VAS007_F_NuotekuTransportavimasMobiliosiomisBendrosiosTukstLtStatiniai</vt:lpstr>
      <vt:lpstr>'Forma 7'!VAS007_F_NuotekuTransportavimasMobiliosiomisBendrosiosTukstLtTransporto</vt:lpstr>
      <vt:lpstr>'Forma 7'!VAS007_F_NuotekuTransportavimasMobiliosiomisBendrosiosTukstLtZeme</vt:lpstr>
      <vt:lpstr>'Forma 7'!VAS007_F_NuotekuTransportavimasMobiliosiomisIlgalaikioIsViso</vt:lpstr>
      <vt:lpstr>'Forma 7'!VAS007_F_NuotekuTransportavimasMobiliosiomisIlgalaikioTukstLtKiti</vt:lpstr>
      <vt:lpstr>'Forma 7'!VAS007_F_NuotekuTransportavimasMobiliosiomisIlgalaikioTukstLtMasinos</vt:lpstr>
      <vt:lpstr>'Forma 7'!VAS007_F_NuotekuTransportavimasMobiliosiomisIlgalaikioTukstLtNematerialus</vt:lpstr>
      <vt:lpstr>'Forma 7'!VAS007_F_NuotekuTransportavimasMobiliosiomisIlgalaikioTukstLtPastatai</vt:lpstr>
      <vt:lpstr>'Forma 7'!VAS007_F_NuotekuTransportavimasMobiliosiomisIlgalaikioTukstLtStatiniai</vt:lpstr>
      <vt:lpstr>'Forma 7'!VAS007_F_NuotekuTransportavimasMobiliosiomisIlgalaikioTukstLtTransporto</vt:lpstr>
      <vt:lpstr>'Forma 7'!VAS007_F_NuotekuTransportavimasMobiliosiomisIlgalaikioTukstLtZeme</vt:lpstr>
      <vt:lpstr>'Forma 7'!VAS007_F_NuotekuTransportavimasMobiliosiomisNetiesioginesIsViso</vt:lpstr>
      <vt:lpstr>'Forma 7'!VAS007_F_NuotekuTransportavimasMobiliosiomisNetiesioginesProcKiti</vt:lpstr>
      <vt:lpstr>'Forma 7'!VAS007_F_NuotekuTransportavimasMobiliosiomisNetiesioginesProcMasinos</vt:lpstr>
      <vt:lpstr>'Forma 7'!VAS007_F_NuotekuTransportavimasMobiliosiomisNetiesioginesProcNematerialus</vt:lpstr>
      <vt:lpstr>'Forma 7'!VAS007_F_NuotekuTransportavimasMobiliosiomisNetiesioginesProcPastatai</vt:lpstr>
      <vt:lpstr>'Forma 7'!VAS007_F_NuotekuTransportavimasMobiliosiomisNetiesioginesProcStatiniai</vt:lpstr>
      <vt:lpstr>'Forma 7'!VAS007_F_NuotekuTransportavimasMobiliosiomisNetiesioginesProcTransporto</vt:lpstr>
      <vt:lpstr>'Forma 7'!VAS007_F_NuotekuTransportavimasMobiliosiomisNetiesioginesProcZeme</vt:lpstr>
      <vt:lpstr>'Forma 7'!VAS007_F_NuotekuTransportavimasMobiliosiomisNetiesioginesTukstLtKiti</vt:lpstr>
      <vt:lpstr>'Forma 7'!VAS007_F_NuotekuTransportavimasMobiliosiomisNetiesioginesTukstLtMasinos</vt:lpstr>
      <vt:lpstr>'Forma 7'!VAS007_F_NuotekuTransportavimasMobiliosiomisNetiesioginesTukstLtNematerialus</vt:lpstr>
      <vt:lpstr>'Forma 7'!VAS007_F_NuotekuTransportavimasMobiliosiomisNetiesioginesTukstLtPastatai</vt:lpstr>
      <vt:lpstr>'Forma 7'!VAS007_F_NuotekuTransportavimasMobiliosiomisNetiesioginesTukstLtStatiniai</vt:lpstr>
      <vt:lpstr>'Forma 7'!VAS007_F_NuotekuTransportavimasMobiliosiomisNetiesioginesTukstLtTransporto</vt:lpstr>
      <vt:lpstr>'Forma 7'!VAS007_F_NuotekuTransportavimasMobiliosiomisNetiesioginesTukstLtZeme</vt:lpstr>
      <vt:lpstr>'Forma 7'!VAS007_F_NuotekuTransportavimasMobiliosiomisTiesiogiaiIsViso</vt:lpstr>
      <vt:lpstr>'Forma 7'!VAS007_F_NuotekuTransportavimasMobiliosiomisTiesiogiaiTukstLtKiti</vt:lpstr>
      <vt:lpstr>'Forma 7'!VAS007_F_NuotekuTransportavimasMobiliosiomisTiesiogiaiTukstLtMasinos</vt:lpstr>
      <vt:lpstr>'Forma 7'!VAS007_F_NuotekuTransportavimasMobiliosiomisTiesiogiaiTukstLtNematerialus</vt:lpstr>
      <vt:lpstr>'Forma 7'!VAS007_F_NuotekuTransportavimasMobiliosiomisTiesiogiaiTukstLtPastatai</vt:lpstr>
      <vt:lpstr>'Forma 7'!VAS007_F_NuotekuTransportavimasMobiliosiomisTiesiogiaiTukstLtStatiniai</vt:lpstr>
      <vt:lpstr>'Forma 7'!VAS007_F_NuotekuTransportavimasMobiliosiomisTiesiogiaiTukstLtTransporto</vt:lpstr>
      <vt:lpstr>'Forma 7'!VAS007_F_NuotekuTransportavimasMobiliosiomisTiesiogiaiTukstLtZeme</vt:lpstr>
      <vt:lpstr>'Forma 7'!VAS007_F_NuotekuValymasBendrosiosIsViso</vt:lpstr>
      <vt:lpstr>'Forma 7'!VAS007_F_NuotekuValymasBendrosiosProcKiti</vt:lpstr>
      <vt:lpstr>'Forma 7'!VAS007_F_NuotekuValymasBendrosiosProcMasinos</vt:lpstr>
      <vt:lpstr>'Forma 7'!VAS007_F_NuotekuValymasBendrosiosProcNematerialus</vt:lpstr>
      <vt:lpstr>'Forma 7'!VAS007_F_NuotekuValymasBendrosiosProcPastatai</vt:lpstr>
      <vt:lpstr>'Forma 7'!VAS007_F_NuotekuValymasBendrosiosProcStatiniai</vt:lpstr>
      <vt:lpstr>'Forma 7'!VAS007_F_NuotekuValymasBendrosiosProcTransporto</vt:lpstr>
      <vt:lpstr>'Forma 7'!VAS007_F_NuotekuValymasBendrosiosProcZeme</vt:lpstr>
      <vt:lpstr>'Forma 7'!VAS007_F_NuotekuValymasBendrosiosTukstLtKiti</vt:lpstr>
      <vt:lpstr>'Forma 7'!VAS007_F_NuotekuValymasBendrosiosTukstLtMasinos</vt:lpstr>
      <vt:lpstr>'Forma 7'!VAS007_F_NuotekuValymasBendrosiosTukstLtNematerialus</vt:lpstr>
      <vt:lpstr>'Forma 7'!VAS007_F_NuotekuValymasBendrosiosTukstLtPastatai</vt:lpstr>
      <vt:lpstr>'Forma 7'!VAS007_F_NuotekuValymasBendrosiosTukstLtStatiniai</vt:lpstr>
      <vt:lpstr>'Forma 7'!VAS007_F_NuotekuValymasBendrosiosTukstLtTransporto</vt:lpstr>
      <vt:lpstr>'Forma 7'!VAS007_F_NuotekuValymasBendrosiosTukstLtZeme</vt:lpstr>
      <vt:lpstr>'Forma 7'!VAS007_F_NuotekuValymasIlgalaikioIsViso</vt:lpstr>
      <vt:lpstr>'Forma 7'!VAS007_F_NuotekuValymasIlgalaikioTukstLtKiti</vt:lpstr>
      <vt:lpstr>'Forma 7'!VAS007_F_NuotekuValymasIlgalaikioTukstLtMasinos</vt:lpstr>
      <vt:lpstr>'Forma 7'!VAS007_F_NuotekuValymasIlgalaikioTukstLtNematerialus</vt:lpstr>
      <vt:lpstr>'Forma 7'!VAS007_F_NuotekuValymasIlgalaikioTukstLtPastatai</vt:lpstr>
      <vt:lpstr>'Forma 7'!VAS007_F_NuotekuValymasIlgalaikioTukstLtStatiniai</vt:lpstr>
      <vt:lpstr>'Forma 7'!VAS007_F_NuotekuValymasIlgalaikioTukstLtTransporto</vt:lpstr>
      <vt:lpstr>'Forma 7'!VAS007_F_NuotekuValymasIlgalaikioTukstLtZeme</vt:lpstr>
      <vt:lpstr>'Forma 7'!VAS007_F_NuotekuValymasNetiesioginesIsViso</vt:lpstr>
      <vt:lpstr>'Forma 7'!VAS007_F_NuotekuValymasNetiesioginesProcKiti</vt:lpstr>
      <vt:lpstr>'Forma 7'!VAS007_F_NuotekuValymasNetiesioginesProcMasinos</vt:lpstr>
      <vt:lpstr>'Forma 7'!VAS007_F_NuotekuValymasNetiesioginesProcNematerialus</vt:lpstr>
      <vt:lpstr>'Forma 7'!VAS007_F_NuotekuValymasNetiesioginesProcPastatai</vt:lpstr>
      <vt:lpstr>'Forma 7'!VAS007_F_NuotekuValymasNetiesioginesProcStatiniai</vt:lpstr>
      <vt:lpstr>'Forma 7'!VAS007_F_NuotekuValymasNetiesioginesProcTransporto</vt:lpstr>
      <vt:lpstr>'Forma 7'!VAS007_F_NuotekuValymasNetiesioginesProcZeme</vt:lpstr>
      <vt:lpstr>'Forma 7'!VAS007_F_NuotekuValymasNetiesioginesTukstLtKiti</vt:lpstr>
      <vt:lpstr>'Forma 7'!VAS007_F_NuotekuValymasNetiesioginesTukstLtMasinos</vt:lpstr>
      <vt:lpstr>'Forma 7'!VAS007_F_NuotekuValymasNetiesioginesTukstLtNematerialus</vt:lpstr>
      <vt:lpstr>'Forma 7'!VAS007_F_NuotekuValymasNetiesioginesTukstLtPastatai</vt:lpstr>
      <vt:lpstr>'Forma 7'!VAS007_F_NuotekuValymasNetiesioginesTukstLtStatiniai</vt:lpstr>
      <vt:lpstr>'Forma 7'!VAS007_F_NuotekuValymasNetiesioginesTukstLtTransporto</vt:lpstr>
      <vt:lpstr>'Forma 7'!VAS007_F_NuotekuValymasNetiesioginesTukstLtZeme</vt:lpstr>
      <vt:lpstr>'Forma 7'!VAS007_F_NuotekuValymasTiesiogiaiIsViso</vt:lpstr>
      <vt:lpstr>'Forma 7'!VAS007_F_NuotekuValymasTiesiogiaiTukstLtKiti</vt:lpstr>
      <vt:lpstr>'Forma 7'!VAS007_F_NuotekuValymasTiesiogiaiTukstLtMasinos</vt:lpstr>
      <vt:lpstr>'Forma 7'!VAS007_F_NuotekuValymasTiesiogiaiTukstLtNematerialus</vt:lpstr>
      <vt:lpstr>'Forma 7'!VAS007_F_NuotekuValymasTiesiogiaiTukstLtPastatai</vt:lpstr>
      <vt:lpstr>'Forma 7'!VAS007_F_NuotekuValymasTiesiogiaiTukstLtStatiniai</vt:lpstr>
      <vt:lpstr>'Forma 7'!VAS007_F_NuotekuValymasTiesiogiaiTukstLtTransporto</vt:lpstr>
      <vt:lpstr>'Forma 7'!VAS007_F_NuotekuValymasTiesiogiaiTukstLtZeme</vt:lpstr>
      <vt:lpstr>'Forma 7'!VAS007_F_PavirsiniuNuotekuTvarkymasBendrosiosIsViso</vt:lpstr>
      <vt:lpstr>'Forma 7'!VAS007_F_PavirsiniuNuotekuTvarkymasBendrosiosProcKiti</vt:lpstr>
      <vt:lpstr>'Forma 7'!VAS007_F_PavirsiniuNuotekuTvarkymasBendrosiosProcMasinos</vt:lpstr>
      <vt:lpstr>'Forma 7'!VAS007_F_PavirsiniuNuotekuTvarkymasBendrosiosProcNematerialus</vt:lpstr>
      <vt:lpstr>'Forma 7'!VAS007_F_PavirsiniuNuotekuTvarkymasBendrosiosProcPastatai</vt:lpstr>
      <vt:lpstr>'Forma 7'!VAS007_F_PavirsiniuNuotekuTvarkymasBendrosiosProcStatiniai</vt:lpstr>
      <vt:lpstr>'Forma 7'!VAS007_F_PavirsiniuNuotekuTvarkymasBendrosiosProcTransporto</vt:lpstr>
      <vt:lpstr>'Forma 7'!VAS007_F_PavirsiniuNuotekuTvarkymasBendrosiosProcZeme</vt:lpstr>
      <vt:lpstr>'Forma 7'!VAS007_F_PavirsiniuNuotekuTvarkymasBendrosiosTukstLtKiti</vt:lpstr>
      <vt:lpstr>'Forma 7'!VAS007_F_PavirsiniuNuotekuTvarkymasBendrosiosTukstLtMasinos</vt:lpstr>
      <vt:lpstr>'Forma 7'!VAS007_F_PavirsiniuNuotekuTvarkymasBendrosiosTukstLtNematerialus</vt:lpstr>
      <vt:lpstr>'Forma 7'!VAS007_F_PavirsiniuNuotekuTvarkymasBendrosiosTukstLtPastatai</vt:lpstr>
      <vt:lpstr>'Forma 7'!VAS007_F_PavirsiniuNuotekuTvarkymasBendrosiosTukstLtStatiniai</vt:lpstr>
      <vt:lpstr>'Forma 7'!VAS007_F_PavirsiniuNuotekuTvarkymasBendrosiosTukstLtTransporto</vt:lpstr>
      <vt:lpstr>'Forma 7'!VAS007_F_PavirsiniuNuotekuTvarkymasBendrosiosTukstLtZeme</vt:lpstr>
      <vt:lpstr>'Forma 7'!VAS007_F_PavirsiniuNuotekuTvarkymasIlgalaikioIsViso</vt:lpstr>
      <vt:lpstr>'Forma 7'!VAS007_F_PavirsiniuNuotekuTvarkymasIlgalaikioTukstLtKiti</vt:lpstr>
      <vt:lpstr>'Forma 7'!VAS007_F_PavirsiniuNuotekuTvarkymasIlgalaikioTukstLtMasinos</vt:lpstr>
      <vt:lpstr>'Forma 7'!VAS007_F_PavirsiniuNuotekuTvarkymasIlgalaikioTukstLtNematerialus</vt:lpstr>
      <vt:lpstr>'Forma 7'!VAS007_F_PavirsiniuNuotekuTvarkymasIlgalaikioTukstLtPastatai</vt:lpstr>
      <vt:lpstr>'Forma 7'!VAS007_F_PavirsiniuNuotekuTvarkymasIlgalaikioTukstLtStatiniai</vt:lpstr>
      <vt:lpstr>'Forma 7'!VAS007_F_PavirsiniuNuotekuTvarkymasIlgalaikioTukstLtTransporto</vt:lpstr>
      <vt:lpstr>'Forma 7'!VAS007_F_PavirsiniuNuotekuTvarkymasIlgalaikioTukstLtZeme</vt:lpstr>
      <vt:lpstr>'Forma 7'!VAS007_F_PavirsiniuNuotekuTvarkymasIlgalaikioVandentiekioIrNuoteku</vt:lpstr>
      <vt:lpstr>'Forma 7'!VAS007_F_PavirsiniuNuotekuTvarkymasNetiesioginesIsViso</vt:lpstr>
      <vt:lpstr>'Forma 7'!VAS007_F_PavirsiniuNuotekuTvarkymasNetiesioginesProcKiti</vt:lpstr>
      <vt:lpstr>'Forma 7'!VAS007_F_PavirsiniuNuotekuTvarkymasNetiesioginesProcMasinos</vt:lpstr>
      <vt:lpstr>'Forma 7'!VAS007_F_PavirsiniuNuotekuTvarkymasNetiesioginesProcNematerialus</vt:lpstr>
      <vt:lpstr>'Forma 7'!VAS007_F_PavirsiniuNuotekuTvarkymasNetiesioginesProcPastatai</vt:lpstr>
      <vt:lpstr>'Forma 7'!VAS007_F_PavirsiniuNuotekuTvarkymasNetiesioginesProcStatiniai</vt:lpstr>
      <vt:lpstr>'Forma 7'!VAS007_F_PavirsiniuNuotekuTvarkymasNetiesioginesProcTransporto</vt:lpstr>
      <vt:lpstr>'Forma 7'!VAS007_F_PavirsiniuNuotekuTvarkymasNetiesioginesProcZeme</vt:lpstr>
      <vt:lpstr>'Forma 7'!VAS007_F_PavirsiniuNuotekuTvarkymasNetiesioginesTukstLtKiti</vt:lpstr>
      <vt:lpstr>'Forma 7'!VAS007_F_PavirsiniuNuotekuTvarkymasNetiesioginesTukstLtMasinos</vt:lpstr>
      <vt:lpstr>'Forma 7'!VAS007_F_PavirsiniuNuotekuTvarkymasNetiesioginesTukstLtNematerialus</vt:lpstr>
      <vt:lpstr>'Forma 7'!VAS007_F_PavirsiniuNuotekuTvarkymasNetiesioginesTukstLtPastatai</vt:lpstr>
      <vt:lpstr>'Forma 7'!VAS007_F_PavirsiniuNuotekuTvarkymasNetiesioginesTukstLtStatiniai</vt:lpstr>
      <vt:lpstr>'Forma 7'!VAS007_F_PavirsiniuNuotekuTvarkymasNetiesioginesTukstLtTransporto</vt:lpstr>
      <vt:lpstr>'Forma 7'!VAS007_F_PavirsiniuNuotekuTvarkymasNetiesioginesTukstLtZeme</vt:lpstr>
      <vt:lpstr>'Forma 7'!VAS007_F_PavirsiniuNuotekuTvarkymasTiesiogiaiIsViso</vt:lpstr>
      <vt:lpstr>'Forma 7'!VAS007_F_PavirsiniuNuotekuTvarkymasTiesiogiaiTukstLtKiti</vt:lpstr>
      <vt:lpstr>'Forma 7'!VAS007_F_PavirsiniuNuotekuTvarkymasTiesiogiaiTukstLtMasinos</vt:lpstr>
      <vt:lpstr>'Forma 7'!VAS007_F_PavirsiniuNuotekuTvarkymasTiesiogiaiTukstLtNematerialus</vt:lpstr>
      <vt:lpstr>'Forma 7'!VAS007_F_PavirsiniuNuotekuTvarkymasTiesiogiaiTukstLtPastatai</vt:lpstr>
      <vt:lpstr>'Forma 7'!VAS007_F_PavirsiniuNuotekuTvarkymasTiesiogiaiTukstLtStatiniai</vt:lpstr>
      <vt:lpstr>'Forma 7'!VAS007_F_PavirsiniuNuotekuTvarkymasTiesiogiaiTukstLtTransporto</vt:lpstr>
      <vt:lpstr>'Forma 7'!VAS007_F_PavirsiniuNuotekuTvarkymasTiesiogiaiTukstLtZeme</vt:lpstr>
      <vt:lpstr>'Forma 7'!VAS007_F_PavirsiniuNuotekuTvarkymasTiesiogiaiVandentiekioIrNuoteku</vt:lpstr>
      <vt:lpstr>'Forma 7'!VAS007_F_ReguliuojamamIlgalaikiamTurtuiPriskirtaBendrosiosIsViso</vt:lpstr>
      <vt:lpstr>'Forma 7'!VAS007_F_ReguliuojamamIlgalaikiamTurtuiPriskirtaBendrosiosProcKiti</vt:lpstr>
      <vt:lpstr>'Forma 7'!VAS007_F_ReguliuojamamIlgalaikiamTurtuiPriskirtaBendrosiosProcMasinos</vt:lpstr>
      <vt:lpstr>'Forma 7'!VAS007_F_ReguliuojamamIlgalaikiamTurtuiPriskirtaBendrosiosProcNematerialus</vt:lpstr>
      <vt:lpstr>'Forma 7'!VAS007_F_ReguliuojamamIlgalaikiamTurtuiPriskirtaBendrosiosProcPastatai</vt:lpstr>
      <vt:lpstr>'Forma 7'!VAS007_F_ReguliuojamamIlgalaikiamTurtuiPriskirtaBendrosiosProcStatiniai</vt:lpstr>
      <vt:lpstr>'Forma 7'!VAS007_F_ReguliuojamamIlgalaikiamTurtuiPriskirtaBendrosiosProcTransporto</vt:lpstr>
      <vt:lpstr>'Forma 7'!VAS007_F_ReguliuojamamIlgalaikiamTurtuiPriskirtaBendrosiosProcZeme</vt:lpstr>
      <vt:lpstr>'Forma 7'!VAS007_F_ReguliuojamamIlgalaikiamTurtuiPriskirtaBendrosiosTukstLtKiti</vt:lpstr>
      <vt:lpstr>'Forma 7'!VAS007_F_ReguliuojamamIlgalaikiamTurtuiPriskirtaBendrosiosTukstLtMasinos</vt:lpstr>
      <vt:lpstr>'Forma 7'!VAS007_F_ReguliuojamamIlgalaikiamTurtuiPriskirtaBendrosiosTukstLtNematerialus</vt:lpstr>
      <vt:lpstr>'Forma 7'!VAS007_F_ReguliuojamamIlgalaikiamTurtuiPriskirtaBendrosiosTukstLtPastatai</vt:lpstr>
      <vt:lpstr>'Forma 7'!VAS007_F_ReguliuojamamIlgalaikiamTurtuiPriskirtaBendrosiosTukstLtStatiniai</vt:lpstr>
      <vt:lpstr>'Forma 7'!VAS007_F_ReguliuojamamIlgalaikiamTurtuiPriskirtaBendrosiosTukstLtTransporto</vt:lpstr>
      <vt:lpstr>'Forma 7'!VAS007_F_ReguliuojamamIlgalaikiamTurtuiPriskirtaBendrosiosTukstLtZeme</vt:lpstr>
      <vt:lpstr>'Forma 7'!VAS007_F_ReguliuojamamIlgalaikiamTurtuiPriskirtaIlgalaikioIsViso</vt:lpstr>
      <vt:lpstr>'Forma 7'!VAS007_F_ReguliuojamamIlgalaikiamTurtuiPriskirtaIlgalaikioTukstLtKiti</vt:lpstr>
      <vt:lpstr>'Forma 7'!VAS007_F_ReguliuojamamIlgalaikiamTurtuiPriskirtaIlgalaikioTukstLtMasinos</vt:lpstr>
      <vt:lpstr>'Forma 7'!VAS007_F_ReguliuojamamIlgalaikiamTurtuiPriskirtaIlgalaikioTukstLtNematerialus</vt:lpstr>
      <vt:lpstr>'Forma 7'!VAS007_F_ReguliuojamamIlgalaikiamTurtuiPriskirtaIlgalaikioTukstLtPastatai</vt:lpstr>
      <vt:lpstr>'Forma 7'!VAS007_F_ReguliuojamamIlgalaikiamTurtuiPriskirtaIlgalaikioTukstLtStatiniai</vt:lpstr>
      <vt:lpstr>'Forma 7'!VAS007_F_ReguliuojamamIlgalaikiamTurtuiPriskirtaIlgalaikioTukstLtTransporto</vt:lpstr>
      <vt:lpstr>'Forma 7'!VAS007_F_ReguliuojamamIlgalaikiamTurtuiPriskirtaIlgalaikioTukstLtZeme</vt:lpstr>
      <vt:lpstr>'Forma 7'!VAS007_F_ReguliuojamamIlgalaikiamTurtuiPriskirtaIlgalaikioVandentiekioIrNuoteku</vt:lpstr>
      <vt:lpstr>'Forma 7'!VAS007_F_ReguliuojamamIlgalaikiamTurtuiPriskirtaNetiesioginesIsViso</vt:lpstr>
      <vt:lpstr>'Forma 7'!VAS007_F_ReguliuojamamIlgalaikiamTurtuiPriskirtaNetiesioginesProcKiti</vt:lpstr>
      <vt:lpstr>'Forma 7'!VAS007_F_ReguliuojamamIlgalaikiamTurtuiPriskirtaNetiesioginesProcMasinos</vt:lpstr>
      <vt:lpstr>'Forma 7'!VAS007_F_ReguliuojamamIlgalaikiamTurtuiPriskirtaNetiesioginesProcNematerialus</vt:lpstr>
      <vt:lpstr>'Forma 7'!VAS007_F_ReguliuojamamIlgalaikiamTurtuiPriskirtaNetiesioginesProcPastatai</vt:lpstr>
      <vt:lpstr>'Forma 7'!VAS007_F_ReguliuojamamIlgalaikiamTurtuiPriskirtaNetiesioginesProcStatiniai</vt:lpstr>
      <vt:lpstr>'Forma 7'!VAS007_F_ReguliuojamamIlgalaikiamTurtuiPriskirtaNetiesioginesProcTransporto</vt:lpstr>
      <vt:lpstr>'Forma 7'!VAS007_F_ReguliuojamamIlgalaikiamTurtuiPriskirtaNetiesioginesProcZeme</vt:lpstr>
      <vt:lpstr>'Forma 7'!VAS007_F_ReguliuojamamIlgalaikiamTurtuiPriskirtaNetiesioginesTukstLtKiti</vt:lpstr>
      <vt:lpstr>'Forma 7'!VAS007_F_ReguliuojamamIlgalaikiamTurtuiPriskirtaNetiesioginesTukstLtMasinos</vt:lpstr>
      <vt:lpstr>'Forma 7'!VAS007_F_ReguliuojamamIlgalaikiamTurtuiPriskirtaNetiesioginesTukstLtNematerialus</vt:lpstr>
      <vt:lpstr>'Forma 7'!VAS007_F_ReguliuojamamIlgalaikiamTurtuiPriskirtaNetiesioginesTukstLtPastatai</vt:lpstr>
      <vt:lpstr>'Forma 7'!VAS007_F_ReguliuojamamIlgalaikiamTurtuiPriskirtaNetiesioginesTukstLtStatiniai</vt:lpstr>
      <vt:lpstr>'Forma 7'!VAS007_F_ReguliuojamamIlgalaikiamTurtuiPriskirtaNetiesioginesTukstLtTransporto</vt:lpstr>
      <vt:lpstr>'Forma 7'!VAS007_F_ReguliuojamamIlgalaikiamTurtuiPriskirtaNetiesioginesTukstLtZeme</vt:lpstr>
      <vt:lpstr>'Forma 7'!VAS007_F_ReguliuojamoIlgalaikioTurtoIsViso</vt:lpstr>
      <vt:lpstr>'Forma 7'!VAS007_F_ReguliuojamoIlgalaikioTurtoTukstLtKiti</vt:lpstr>
      <vt:lpstr>'Forma 7'!VAS007_F_ReguliuojamoIlgalaikioTurtoTukstLtMasinos</vt:lpstr>
      <vt:lpstr>'Forma 7'!VAS007_F_ReguliuojamoIlgalaikioTurtoTukstLtNematerialus</vt:lpstr>
      <vt:lpstr>'Forma 7'!VAS007_F_ReguliuojamoIlgalaikioTurtoTukstLtPastatai</vt:lpstr>
      <vt:lpstr>'Forma 7'!VAS007_F_ReguliuojamoIlgalaikioTurtoTukstLtStatiniai</vt:lpstr>
      <vt:lpstr>'Forma 7'!VAS007_F_ReguliuojamoIlgalaikioTurtoTukstLtTransporto</vt:lpstr>
      <vt:lpstr>'Forma 7'!VAS007_F_ReguliuojamoIlgalaikioTurtoTukstLtZeme</vt:lpstr>
      <vt:lpstr>'Forma 7'!VAS007_F_ReguliuojamoIlgalaikioTurtoVandentiekioIrNuoteku</vt:lpstr>
      <vt:lpstr>'Forma 7'!VAS007_F_VersloVienetuiIrIsViso</vt:lpstr>
      <vt:lpstr>'Forma 7'!VAS007_F_VersloVienetuiIrTukstLtKiti</vt:lpstr>
      <vt:lpstr>'Forma 7'!VAS007_F_VersloVienetuiIrTukstLtMasinos</vt:lpstr>
      <vt:lpstr>'Forma 7'!VAS007_F_VersloVienetuiIrTukstLtNematerialus</vt:lpstr>
      <vt:lpstr>'Forma 7'!VAS007_F_VersloVienetuiIrTukstLtPastatai</vt:lpstr>
      <vt:lpstr>'Forma 7'!VAS007_F_VersloVienetuiIrTukstLtStatiniai</vt:lpstr>
      <vt:lpstr>'Forma 7'!VAS007_F_VersloVienetuiIrTukstLtTransporto</vt:lpstr>
      <vt:lpstr>'Forma 7'!VAS007_F_VersloVienetuiIrTukstLtZeme</vt:lpstr>
      <vt:lpstr>'Forma 7'!VAS007_F_VersloVienetuiIrVandentiekioIrNuoteku</vt:lpstr>
      <vt:lpstr>'Forma 8'!VAS008_D_AtsiskaitomujuGeriamojoVandensBendrosios</vt:lpstr>
      <vt:lpstr>'Forma 8'!VAS008_D_AtsiskaitomujuGeriamojoVandensNetiesiogines</vt:lpstr>
      <vt:lpstr>'Forma 8'!VAS008_D_AtsiskaitomujuGeriamojoVandensPriskirta</vt:lpstr>
      <vt:lpstr>'Forma 8'!VAS008_D_AtsiskaitomujuGeriamojoVandensTiesiogiai</vt:lpstr>
      <vt:lpstr>'Forma 8'!VAS008_D_BendrosiosadministracinesVeiklos</vt:lpstr>
      <vt:lpstr>'Forma 8'!VAS008_D_GeriamojoVandensGavybaBendrosios</vt:lpstr>
      <vt:lpstr>'Forma 8'!VAS008_D_GeriamojoVandensGavybaNetiesiogines</vt:lpstr>
      <vt:lpstr>'Forma 8'!VAS008_D_GeriamojoVandensGavybaPriskirta</vt:lpstr>
      <vt:lpstr>'Forma 8'!VAS008_D_GeriamojoVandensGavybaTiesiogiai</vt:lpstr>
      <vt:lpstr>'Forma 8'!VAS008_D_GeriamojoVandensPristatymasBendrosios</vt:lpstr>
      <vt:lpstr>'Forma 8'!VAS008_D_GeriamojoVandensPristatymasNetiesiogines</vt:lpstr>
      <vt:lpstr>'Forma 8'!VAS008_D_GeriamojoVandensPristatymasPriskirta</vt:lpstr>
      <vt:lpstr>'Forma 8'!VAS008_D_GeriamojoVandensPristatymasTiesiogiai</vt:lpstr>
      <vt:lpstr>'Forma 8'!VAS008_D_GeriamojoVandensRuosimasBendrosios</vt:lpstr>
      <vt:lpstr>'Forma 8'!VAS008_D_GeriamojoVandensRuosimasNetiesiogines</vt:lpstr>
      <vt:lpstr>'Forma 8'!VAS008_D_GeriamojoVandensRuosimasPriskirta</vt:lpstr>
      <vt:lpstr>'Forma 8'!VAS008_D_GeriamojoVandensRuosimasTiesiogiai</vt:lpstr>
      <vt:lpstr>'Forma 8'!VAS008_D_IlgalaikioTurtoTiesiogiai</vt:lpstr>
      <vt:lpstr>'Forma 8'!VAS008_D_IsViso</vt:lpstr>
      <vt:lpstr>'Forma 8'!VAS008_D_KitaNereguliuojamaVeiklaBendrosios</vt:lpstr>
      <vt:lpstr>'Forma 8'!VAS008_D_KitaNereguliuojamaVeiklaNetiesiogines</vt:lpstr>
      <vt:lpstr>'Forma 8'!VAS008_D_KitaNereguliuojamaVeiklaPriskirta</vt:lpstr>
      <vt:lpstr>'Forma 8'!VAS008_D_KitaNereguliuojamaVeiklaTiesiogiai</vt:lpstr>
      <vt:lpstr>'Forma 8'!VAS008_D_KitaReguliuojamaVeiklaBendrosios</vt:lpstr>
      <vt:lpstr>'Forma 8'!VAS008_D_KitaReguliuojamaVeiklaNetiesiogines</vt:lpstr>
      <vt:lpstr>'Forma 8'!VAS008_D_KitaReguliuojamaVeiklaPriskirta</vt:lpstr>
      <vt:lpstr>'Forma 8'!VAS008_D_KitaReguliuojamaVeiklaTiesiogiai</vt:lpstr>
      <vt:lpstr>'Forma 8'!VAS008_D_KitiPrietaisaiIrankiai</vt:lpstr>
      <vt:lpstr>'Forma 8'!VAS008_D_KriterijausPavadinimas</vt:lpstr>
      <vt:lpstr>'Forma 8'!VAS008_D_MasinosIrIrengimai</vt:lpstr>
      <vt:lpstr>'Forma 8'!VAS008_D_NematerialusTurtas</vt:lpstr>
      <vt:lpstr>'Forma 8'!VAS008_D_NereguliuojamamIlgalaikiamTurtuiBendrosios</vt:lpstr>
      <vt:lpstr>'Forma 8'!VAS008_D_NereguliuojamamIlgalaikiamTurtuiNetiesiogines</vt:lpstr>
      <vt:lpstr>'Forma 8'!VAS008_D_NereguliuojamamIlgalaikiamTurtuiPriskirta</vt:lpstr>
      <vt:lpstr>'Forma 8'!VAS008_D_NereguliuojamoIlgalaikioTurtoTiesiogiai</vt:lpstr>
      <vt:lpstr>'Forma 8'!VAS008_D_NetiesioginesVeiklosTurto</vt:lpstr>
      <vt:lpstr>'Forma 8'!VAS008_D_NuotekuDumbloTvarkymasBendrosios</vt:lpstr>
      <vt:lpstr>'Forma 8'!VAS008_D_NuotekuDumbloTvarkymasNetiesiogines</vt:lpstr>
      <vt:lpstr>'Forma 8'!VAS008_D_NuotekuDumbloTvarkymasPriskirta</vt:lpstr>
      <vt:lpstr>'Forma 8'!VAS008_D_NuotekuDumbloTvarkymasTiesiogiai</vt:lpstr>
      <vt:lpstr>'Forma 8'!VAS008_D_NuotekuSurinkimasBendrosios</vt:lpstr>
      <vt:lpstr>'Forma 8'!VAS008_D_NuotekuSurinkimasNetiesiogines</vt:lpstr>
      <vt:lpstr>'Forma 8'!VAS008_D_NuotekuSurinkimasPriskirta</vt:lpstr>
      <vt:lpstr>'Forma 8'!VAS008_D_NuotekuSurinkimasTiesiogiai</vt:lpstr>
      <vt:lpstr>'Forma 8'!VAS008_D_NuotekuTransportavimasMobiliosiomisBendrosios</vt:lpstr>
      <vt:lpstr>'Forma 8'!VAS008_D_NuotekuTransportavimasMobiliosiomisNetiesiogines</vt:lpstr>
      <vt:lpstr>'Forma 8'!VAS008_D_NuotekuTransportavimasMobiliosiomisPriskirta</vt:lpstr>
      <vt:lpstr>'Forma 8'!VAS008_D_NuotekuTransportavimasMobiliosiomisTiesiogiai</vt:lpstr>
      <vt:lpstr>'Forma 8'!VAS008_D_NuotekuValymasBendrosios</vt:lpstr>
      <vt:lpstr>'Forma 8'!VAS008_D_NuotekuValymasNetiesiogines</vt:lpstr>
      <vt:lpstr>'Forma 8'!VAS008_D_NuotekuValymasPriskirta</vt:lpstr>
      <vt:lpstr>'Forma 8'!VAS008_D_NuotekuValymasTiesiogiai</vt:lpstr>
      <vt:lpstr>'Forma 8'!VAS008_D_Pastatai</vt:lpstr>
      <vt:lpstr>'Forma 8'!VAS008_D_PastataiIrStatiniai</vt:lpstr>
      <vt:lpstr>'Forma 8'!VAS008_D_PavirsiniuNuotekuTvarkymasBendrosios</vt:lpstr>
      <vt:lpstr>'Forma 8'!VAS008_D_PavirsiniuNuotekuTvarkymasNetiesiogines</vt:lpstr>
      <vt:lpstr>'Forma 8'!VAS008_D_PavirsiniuNuotekuTvarkymasPriskirta</vt:lpstr>
      <vt:lpstr>'Forma 8'!VAS008_D_PavirsiniuNuotekuTvarkymasTiesiogiai</vt:lpstr>
      <vt:lpstr>'Forma 8'!VAS008_D_ProcKiti</vt:lpstr>
      <vt:lpstr>'Forma 8'!VAS008_D_ProcMasinos</vt:lpstr>
      <vt:lpstr>'Forma 8'!VAS008_D_ProcNematerialus</vt:lpstr>
      <vt:lpstr>'Forma 8'!VAS008_D_ProcPastatai</vt:lpstr>
      <vt:lpstr>'Forma 8'!VAS008_D_ProcStatiniai</vt:lpstr>
      <vt:lpstr>'Forma 8'!VAS008_D_ProcTransporto</vt:lpstr>
      <vt:lpstr>'Forma 8'!VAS008_D_ProcZeme</vt:lpstr>
      <vt:lpstr>'Forma 8'!VAS008_D_ReguliuojamamIlgalaikiamTurtuiBendrosios</vt:lpstr>
      <vt:lpstr>'Forma 8'!VAS008_D_ReguliuojamamIlgalaikiamTurtuiNetiesiogines</vt:lpstr>
      <vt:lpstr>'Forma 8'!VAS008_D_ReguliuojamamIlgalaikiamTurtuiPriskirta</vt:lpstr>
      <vt:lpstr>'Forma 8'!VAS008_D_ReguliuojamoIlgalaikioTurtoTiesiogiai</vt:lpstr>
      <vt:lpstr>'Forma 8'!VAS008_D_Statiniai</vt:lpstr>
      <vt:lpstr>'Forma 8'!VAS008_D_TransportoPriemones</vt:lpstr>
      <vt:lpstr>'Forma 8'!VAS008_D_TukstLtKiti</vt:lpstr>
      <vt:lpstr>'Forma 8'!VAS008_D_TukstLtMasinos</vt:lpstr>
      <vt:lpstr>'Forma 8'!VAS008_D_TukstLtNematerialus</vt:lpstr>
      <vt:lpstr>'Forma 8'!VAS008_D_TukstLtPastatai</vt:lpstr>
      <vt:lpstr>'Forma 8'!VAS008_D_TukstLtStatiniai</vt:lpstr>
      <vt:lpstr>'Forma 8'!VAS008_D_TukstLtTransporto</vt:lpstr>
      <vt:lpstr>'Forma 8'!VAS008_D_TukstLtZeme</vt:lpstr>
      <vt:lpstr>'Forma 8'!VAS008_D_VandentiekioIrNuoteku</vt:lpstr>
      <vt:lpstr>'Forma 8'!VAS008_D_VersloVienetuiIr</vt:lpstr>
      <vt:lpstr>'Forma 8'!VAS008_D_Zeme</vt:lpstr>
      <vt:lpstr>'Forma 8'!VAS008_F_AtsiskaitomujuGeriamojoVandensBendrosiosIsViso</vt:lpstr>
      <vt:lpstr>'Forma 8'!VAS008_F_AtsiskaitomujuGeriamojoVandensBendrosiosProcKiti</vt:lpstr>
      <vt:lpstr>'Forma 8'!VAS008_F_AtsiskaitomujuGeriamojoVandensBendrosiosProcMasinos</vt:lpstr>
      <vt:lpstr>'Forma 8'!VAS008_F_AtsiskaitomujuGeriamojoVandensBendrosiosProcNematerialus</vt:lpstr>
      <vt:lpstr>'Forma 8'!VAS008_F_AtsiskaitomujuGeriamojoVandensBendrosiosProcPastatai</vt:lpstr>
      <vt:lpstr>'Forma 8'!VAS008_F_AtsiskaitomujuGeriamojoVandensBendrosiosProcStatiniai</vt:lpstr>
      <vt:lpstr>'Forma 8'!VAS008_F_AtsiskaitomujuGeriamojoVandensBendrosiosProcTransporto</vt:lpstr>
      <vt:lpstr>'Forma 8'!VAS008_F_AtsiskaitomujuGeriamojoVandensBendrosiosProcZeme</vt:lpstr>
      <vt:lpstr>'Forma 8'!VAS008_F_AtsiskaitomujuGeriamojoVandensBendrosiosTukstLtKiti</vt:lpstr>
      <vt:lpstr>'Forma 8'!VAS008_F_AtsiskaitomujuGeriamojoVandensBendrosiosTukstLtMasinos</vt:lpstr>
      <vt:lpstr>'Forma 8'!VAS008_F_AtsiskaitomujuGeriamojoVandensBendrosiosTukstLtNematerialus</vt:lpstr>
      <vt:lpstr>'Forma 8'!VAS008_F_AtsiskaitomujuGeriamojoVandensBendrosiosTukstLtPastatai</vt:lpstr>
      <vt:lpstr>'Forma 8'!VAS008_F_AtsiskaitomujuGeriamojoVandensBendrosiosTukstLtStatiniai</vt:lpstr>
      <vt:lpstr>'Forma 8'!VAS008_F_AtsiskaitomujuGeriamojoVandensBendrosiosTukstLtTransporto</vt:lpstr>
      <vt:lpstr>'Forma 8'!VAS008_F_AtsiskaitomujuGeriamojoVandensBendrosiosTukstLtZeme</vt:lpstr>
      <vt:lpstr>'Forma 8'!VAS008_F_AtsiskaitomujuGeriamojoVandensNetiesioginesIsViso</vt:lpstr>
      <vt:lpstr>'Forma 8'!VAS008_F_AtsiskaitomujuGeriamojoVandensNetiesioginesProcKiti</vt:lpstr>
      <vt:lpstr>'Forma 8'!VAS008_F_AtsiskaitomujuGeriamojoVandensNetiesioginesProcMasinos</vt:lpstr>
      <vt:lpstr>'Forma 8'!VAS008_F_AtsiskaitomujuGeriamojoVandensNetiesioginesProcNematerialus</vt:lpstr>
      <vt:lpstr>'Forma 8'!VAS008_F_AtsiskaitomujuGeriamojoVandensNetiesioginesProcPastatai</vt:lpstr>
      <vt:lpstr>'Forma 8'!VAS008_F_AtsiskaitomujuGeriamojoVandensNetiesioginesProcStatiniai</vt:lpstr>
      <vt:lpstr>'Forma 8'!VAS008_F_AtsiskaitomujuGeriamojoVandensNetiesioginesProcTransporto</vt:lpstr>
      <vt:lpstr>'Forma 8'!VAS008_F_AtsiskaitomujuGeriamojoVandensNetiesioginesProcZeme</vt:lpstr>
      <vt:lpstr>'Forma 8'!VAS008_F_AtsiskaitomujuGeriamojoVandensNetiesioginesTukstLtKiti</vt:lpstr>
      <vt:lpstr>'Forma 8'!VAS008_F_AtsiskaitomujuGeriamojoVandensNetiesioginesTukstLtMasinos</vt:lpstr>
      <vt:lpstr>'Forma 8'!VAS008_F_AtsiskaitomujuGeriamojoVandensNetiesioginesTukstLtNematerialus</vt:lpstr>
      <vt:lpstr>'Forma 8'!VAS008_F_AtsiskaitomujuGeriamojoVandensNetiesioginesTukstLtPastatai</vt:lpstr>
      <vt:lpstr>'Forma 8'!VAS008_F_AtsiskaitomujuGeriamojoVandensNetiesioginesTukstLtStatiniai</vt:lpstr>
      <vt:lpstr>'Forma 8'!VAS008_F_AtsiskaitomujuGeriamojoVandensNetiesioginesTukstLtTransporto</vt:lpstr>
      <vt:lpstr>'Forma 8'!VAS008_F_AtsiskaitomujuGeriamojoVandensNetiesioginesTukstLtZeme</vt:lpstr>
      <vt:lpstr>'Forma 8'!VAS008_F_AtsiskaitomujuGeriamojoVandensPriskirtaIsViso</vt:lpstr>
      <vt:lpstr>'Forma 8'!VAS008_F_AtsiskaitomujuGeriamojoVandensPriskirtaTukstLtKiti</vt:lpstr>
      <vt:lpstr>'Forma 8'!VAS008_F_AtsiskaitomujuGeriamojoVandensPriskirtaTukstLtMasinos</vt:lpstr>
      <vt:lpstr>'Forma 8'!VAS008_F_AtsiskaitomujuGeriamojoVandensPriskirtaTukstLtNematerialus</vt:lpstr>
      <vt:lpstr>'Forma 8'!VAS008_F_AtsiskaitomujuGeriamojoVandensPriskirtaTukstLtPastatai</vt:lpstr>
      <vt:lpstr>'Forma 8'!VAS008_F_AtsiskaitomujuGeriamojoVandensPriskirtaTukstLtStatiniai</vt:lpstr>
      <vt:lpstr>'Forma 8'!VAS008_F_AtsiskaitomujuGeriamojoVandensPriskirtaTukstLtTransporto</vt:lpstr>
      <vt:lpstr>'Forma 8'!VAS008_F_AtsiskaitomujuGeriamojoVandensPriskirtaTukstLtZeme</vt:lpstr>
      <vt:lpstr>'Forma 8'!VAS008_F_AtsiskaitomujuGeriamojoVandensTiesiogiaiIsViso</vt:lpstr>
      <vt:lpstr>'Forma 8'!VAS008_F_AtsiskaitomujuGeriamojoVandensTiesiogiaiTukstLtKiti</vt:lpstr>
      <vt:lpstr>'Forma 8'!VAS008_F_AtsiskaitomujuGeriamojoVandensTiesiogiaiTukstLtMasinos</vt:lpstr>
      <vt:lpstr>'Forma 8'!VAS008_F_AtsiskaitomujuGeriamojoVandensTiesiogiaiTukstLtNematerialus</vt:lpstr>
      <vt:lpstr>'Forma 8'!VAS008_F_AtsiskaitomujuGeriamojoVandensTiesiogiaiTukstLtPastatai</vt:lpstr>
      <vt:lpstr>'Forma 8'!VAS008_F_AtsiskaitomujuGeriamojoVandensTiesiogiaiTukstLtStatiniai</vt:lpstr>
      <vt:lpstr>'Forma 8'!VAS008_F_AtsiskaitomujuGeriamojoVandensTiesiogiaiTukstLtTransporto</vt:lpstr>
      <vt:lpstr>'Forma 8'!VAS008_F_AtsiskaitomujuGeriamojoVandensTiesiogiaiTukstLtZeme</vt:lpstr>
      <vt:lpstr>'Forma 8'!VAS008_F_BendrosiosadministracinesVeiklosIsViso</vt:lpstr>
      <vt:lpstr>'Forma 8'!VAS008_F_BendrosiosadministracinesVeiklosProcKiti</vt:lpstr>
      <vt:lpstr>'Forma 8'!VAS008_F_BendrosiosadministracinesVeiklosProcMasinos</vt:lpstr>
      <vt:lpstr>'Forma 8'!VAS008_F_BendrosiosadministracinesVeiklosProcNematerialus</vt:lpstr>
      <vt:lpstr>'Forma 8'!VAS008_F_BendrosiosadministracinesVeiklosProcPastatai</vt:lpstr>
      <vt:lpstr>'Forma 8'!VAS008_F_BendrosiosadministracinesVeiklosProcStatiniai</vt:lpstr>
      <vt:lpstr>'Forma 8'!VAS008_F_BendrosiosadministracinesVeiklosProcTransporto</vt:lpstr>
      <vt:lpstr>'Forma 8'!VAS008_F_BendrosiosadministracinesVeiklosProcZeme</vt:lpstr>
      <vt:lpstr>'Forma 8'!VAS008_F_BendrosiosadministracinesVeiklosTukstLtKiti</vt:lpstr>
      <vt:lpstr>'Forma 8'!VAS008_F_BendrosiosadministracinesVeiklosTukstLtMasinos</vt:lpstr>
      <vt:lpstr>'Forma 8'!VAS008_F_BendrosiosadministracinesVeiklosTukstLtNematerialus</vt:lpstr>
      <vt:lpstr>'Forma 8'!VAS008_F_BendrosiosadministracinesVeiklosTukstLtPastatai</vt:lpstr>
      <vt:lpstr>'Forma 8'!VAS008_F_BendrosiosadministracinesVeiklosTukstLtStatiniai</vt:lpstr>
      <vt:lpstr>'Forma 8'!VAS008_F_BendrosiosadministracinesVeiklosTukstLtTransporto</vt:lpstr>
      <vt:lpstr>'Forma 8'!VAS008_F_BendrosiosadministracinesVeiklosTukstLtZeme</vt:lpstr>
      <vt:lpstr>'Forma 8'!VAS008_F_GeriamojoVandensGavybaBendrosiosIsViso</vt:lpstr>
      <vt:lpstr>'Forma 8'!VAS008_F_GeriamojoVandensGavybaBendrosiosProcKiti</vt:lpstr>
      <vt:lpstr>'Forma 8'!VAS008_F_GeriamojoVandensGavybaBendrosiosProcMasinos</vt:lpstr>
      <vt:lpstr>'Forma 8'!VAS008_F_GeriamojoVandensGavybaBendrosiosProcNematerialus</vt:lpstr>
      <vt:lpstr>'Forma 8'!VAS008_F_GeriamojoVandensGavybaBendrosiosProcPastatai</vt:lpstr>
      <vt:lpstr>'Forma 8'!VAS008_F_GeriamojoVandensGavybaBendrosiosProcStatiniai</vt:lpstr>
      <vt:lpstr>'Forma 8'!VAS008_F_GeriamojoVandensGavybaBendrosiosProcTransporto</vt:lpstr>
      <vt:lpstr>'Forma 8'!VAS008_F_GeriamojoVandensGavybaBendrosiosProcZeme</vt:lpstr>
      <vt:lpstr>'Forma 8'!VAS008_F_GeriamojoVandensGavybaBendrosiosTukstLtKiti</vt:lpstr>
      <vt:lpstr>'Forma 8'!VAS008_F_GeriamojoVandensGavybaBendrosiosTukstLtMasinos</vt:lpstr>
      <vt:lpstr>'Forma 8'!VAS008_F_GeriamojoVandensGavybaBendrosiosTukstLtNematerialus</vt:lpstr>
      <vt:lpstr>'Forma 8'!VAS008_F_GeriamojoVandensGavybaBendrosiosTukstLtPastatai</vt:lpstr>
      <vt:lpstr>'Forma 8'!VAS008_F_GeriamojoVandensGavybaBendrosiosTukstLtStatiniai</vt:lpstr>
      <vt:lpstr>'Forma 8'!VAS008_F_GeriamojoVandensGavybaBendrosiosTukstLtTransporto</vt:lpstr>
      <vt:lpstr>'Forma 8'!VAS008_F_GeriamojoVandensGavybaBendrosiosTukstLtZeme</vt:lpstr>
      <vt:lpstr>'Forma 8'!VAS008_F_GeriamojoVandensGavybaNetiesioginesIsViso</vt:lpstr>
      <vt:lpstr>'Forma 8'!VAS008_F_GeriamojoVandensGavybaNetiesioginesProcKiti</vt:lpstr>
      <vt:lpstr>'Forma 8'!VAS008_F_GeriamojoVandensGavybaNetiesioginesProcMasinos</vt:lpstr>
      <vt:lpstr>'Forma 8'!VAS008_F_GeriamojoVandensGavybaNetiesioginesProcNematerialus</vt:lpstr>
      <vt:lpstr>'Forma 8'!VAS008_F_GeriamojoVandensGavybaNetiesioginesProcPastatai</vt:lpstr>
      <vt:lpstr>'Forma 8'!VAS008_F_GeriamojoVandensGavybaNetiesioginesProcStatiniai</vt:lpstr>
      <vt:lpstr>'Forma 8'!VAS008_F_GeriamojoVandensGavybaNetiesioginesProcTransporto</vt:lpstr>
      <vt:lpstr>'Forma 8'!VAS008_F_GeriamojoVandensGavybaNetiesioginesProcZeme</vt:lpstr>
      <vt:lpstr>'Forma 8'!VAS008_F_GeriamojoVandensGavybaNetiesioginesTukstLtKiti</vt:lpstr>
      <vt:lpstr>'Forma 8'!VAS008_F_GeriamojoVandensGavybaNetiesioginesTukstLtMasinos</vt:lpstr>
      <vt:lpstr>'Forma 8'!VAS008_F_GeriamojoVandensGavybaNetiesioginesTukstLtNematerialus</vt:lpstr>
      <vt:lpstr>'Forma 8'!VAS008_F_GeriamojoVandensGavybaNetiesioginesTukstLtPastatai</vt:lpstr>
      <vt:lpstr>'Forma 8'!VAS008_F_GeriamojoVandensGavybaNetiesioginesTukstLtStatiniai</vt:lpstr>
      <vt:lpstr>'Forma 8'!VAS008_F_GeriamojoVandensGavybaNetiesioginesTukstLtTransporto</vt:lpstr>
      <vt:lpstr>'Forma 8'!VAS008_F_GeriamojoVandensGavybaNetiesioginesTukstLtZeme</vt:lpstr>
      <vt:lpstr>'Forma 8'!VAS008_F_GeriamojoVandensGavybaPriskirtaIsViso</vt:lpstr>
      <vt:lpstr>'Forma 8'!VAS008_F_GeriamojoVandensGavybaPriskirtaTukstLtKiti</vt:lpstr>
      <vt:lpstr>'Forma 8'!VAS008_F_GeriamojoVandensGavybaPriskirtaTukstLtMasinos</vt:lpstr>
      <vt:lpstr>'Forma 8'!VAS008_F_GeriamojoVandensGavybaPriskirtaTukstLtNematerialus</vt:lpstr>
      <vt:lpstr>'Forma 8'!VAS008_F_GeriamojoVandensGavybaPriskirtaTukstLtPastatai</vt:lpstr>
      <vt:lpstr>'Forma 8'!VAS008_F_GeriamojoVandensGavybaPriskirtaTukstLtStatiniai</vt:lpstr>
      <vt:lpstr>'Forma 8'!VAS008_F_GeriamojoVandensGavybaPriskirtaTukstLtTransporto</vt:lpstr>
      <vt:lpstr>'Forma 8'!VAS008_F_GeriamojoVandensGavybaPriskirtaTukstLtZeme</vt:lpstr>
      <vt:lpstr>'Forma 8'!VAS008_F_GeriamojoVandensGavybaTiesiogiaiIsViso</vt:lpstr>
      <vt:lpstr>'Forma 8'!VAS008_F_GeriamojoVandensGavybaTiesiogiaiTukstLtKiti</vt:lpstr>
      <vt:lpstr>'Forma 8'!VAS008_F_GeriamojoVandensGavybaTiesiogiaiTukstLtMasinos</vt:lpstr>
      <vt:lpstr>'Forma 8'!VAS008_F_GeriamojoVandensGavybaTiesiogiaiTukstLtNematerialus</vt:lpstr>
      <vt:lpstr>'Forma 8'!VAS008_F_GeriamojoVandensGavybaTiesiogiaiTukstLtPastatai</vt:lpstr>
      <vt:lpstr>'Forma 8'!VAS008_F_GeriamojoVandensGavybaTiesiogiaiTukstLtStatiniai</vt:lpstr>
      <vt:lpstr>'Forma 8'!VAS008_F_GeriamojoVandensGavybaTiesiogiaiTukstLtTransporto</vt:lpstr>
      <vt:lpstr>'Forma 8'!VAS008_F_GeriamojoVandensGavybaTiesiogiaiTukstLtZeme</vt:lpstr>
      <vt:lpstr>'Forma 8'!VAS008_F_GeriamojoVandensPristatymasBendrosiosIsViso</vt:lpstr>
      <vt:lpstr>'Forma 8'!VAS008_F_GeriamojoVandensPristatymasBendrosiosProcKiti</vt:lpstr>
      <vt:lpstr>'Forma 8'!VAS008_F_GeriamojoVandensPristatymasBendrosiosProcMasinos</vt:lpstr>
      <vt:lpstr>'Forma 8'!VAS008_F_GeriamojoVandensPristatymasBendrosiosProcNematerialus</vt:lpstr>
      <vt:lpstr>'Forma 8'!VAS008_F_GeriamojoVandensPristatymasBendrosiosProcPastatai</vt:lpstr>
      <vt:lpstr>'Forma 8'!VAS008_F_GeriamojoVandensPristatymasBendrosiosProcStatiniai</vt:lpstr>
      <vt:lpstr>'Forma 8'!VAS008_F_GeriamojoVandensPristatymasBendrosiosProcTransporto</vt:lpstr>
      <vt:lpstr>'Forma 8'!VAS008_F_GeriamojoVandensPristatymasBendrosiosProcZeme</vt:lpstr>
      <vt:lpstr>'Forma 8'!VAS008_F_GeriamojoVandensPristatymasBendrosiosTukstLtKiti</vt:lpstr>
      <vt:lpstr>'Forma 8'!VAS008_F_GeriamojoVandensPristatymasBendrosiosTukstLtMasinos</vt:lpstr>
      <vt:lpstr>'Forma 8'!VAS008_F_GeriamojoVandensPristatymasBendrosiosTukstLtNematerialus</vt:lpstr>
      <vt:lpstr>'Forma 8'!VAS008_F_GeriamojoVandensPristatymasBendrosiosTukstLtPastatai</vt:lpstr>
      <vt:lpstr>'Forma 8'!VAS008_F_GeriamojoVandensPristatymasBendrosiosTukstLtStatiniai</vt:lpstr>
      <vt:lpstr>'Forma 8'!VAS008_F_GeriamojoVandensPristatymasBendrosiosTukstLtTransporto</vt:lpstr>
      <vt:lpstr>'Forma 8'!VAS008_F_GeriamojoVandensPristatymasBendrosiosTukstLtZeme</vt:lpstr>
      <vt:lpstr>'Forma 8'!VAS008_F_GeriamojoVandensPristatymasNetiesioginesIsViso</vt:lpstr>
      <vt:lpstr>'Forma 8'!VAS008_F_GeriamojoVandensPristatymasNetiesioginesProcKiti</vt:lpstr>
      <vt:lpstr>'Forma 8'!VAS008_F_GeriamojoVandensPristatymasNetiesioginesProcMasinos</vt:lpstr>
      <vt:lpstr>'Forma 8'!VAS008_F_GeriamojoVandensPristatymasNetiesioginesProcNematerialus</vt:lpstr>
      <vt:lpstr>'Forma 8'!VAS008_F_GeriamojoVandensPristatymasNetiesioginesProcPastatai</vt:lpstr>
      <vt:lpstr>'Forma 8'!VAS008_F_GeriamojoVandensPristatymasNetiesioginesProcStatiniai</vt:lpstr>
      <vt:lpstr>'Forma 8'!VAS008_F_GeriamojoVandensPristatymasNetiesioginesProcTransporto</vt:lpstr>
      <vt:lpstr>'Forma 8'!VAS008_F_GeriamojoVandensPristatymasNetiesioginesProcZeme</vt:lpstr>
      <vt:lpstr>'Forma 8'!VAS008_F_GeriamojoVandensPristatymasNetiesioginesTukstLtKiti</vt:lpstr>
      <vt:lpstr>'Forma 8'!VAS008_F_GeriamojoVandensPristatymasNetiesioginesTukstLtMasinos</vt:lpstr>
      <vt:lpstr>'Forma 8'!VAS008_F_GeriamojoVandensPristatymasNetiesioginesTukstLtNematerialus</vt:lpstr>
      <vt:lpstr>'Forma 8'!VAS008_F_GeriamojoVandensPristatymasNetiesioginesTukstLtPastatai</vt:lpstr>
      <vt:lpstr>'Forma 8'!VAS008_F_GeriamojoVandensPristatymasNetiesioginesTukstLtStatiniai</vt:lpstr>
      <vt:lpstr>'Forma 8'!VAS008_F_GeriamojoVandensPristatymasNetiesioginesTukstLtTransporto</vt:lpstr>
      <vt:lpstr>'Forma 8'!VAS008_F_GeriamojoVandensPristatymasNetiesioginesTukstLtZeme</vt:lpstr>
      <vt:lpstr>'Forma 8'!VAS008_F_GeriamojoVandensPristatymasPriskirtaIsViso</vt:lpstr>
      <vt:lpstr>'Forma 8'!VAS008_F_GeriamojoVandensPristatymasPriskirtaTukstLtKiti</vt:lpstr>
      <vt:lpstr>'Forma 8'!VAS008_F_GeriamojoVandensPristatymasPriskirtaTukstLtMasinos</vt:lpstr>
      <vt:lpstr>'Forma 8'!VAS008_F_GeriamojoVandensPristatymasPriskirtaTukstLtNematerialus</vt:lpstr>
      <vt:lpstr>'Forma 8'!VAS008_F_GeriamojoVandensPristatymasPriskirtaTukstLtPastatai</vt:lpstr>
      <vt:lpstr>'Forma 8'!VAS008_F_GeriamojoVandensPristatymasPriskirtaTukstLtStatiniai</vt:lpstr>
      <vt:lpstr>'Forma 8'!VAS008_F_GeriamojoVandensPristatymasPriskirtaTukstLtTransporto</vt:lpstr>
      <vt:lpstr>'Forma 8'!VAS008_F_GeriamojoVandensPristatymasPriskirtaTukstLtZeme</vt:lpstr>
      <vt:lpstr>'Forma 8'!VAS008_F_GeriamojoVandensPristatymasPriskirtaVandentiekioIrNuoteku</vt:lpstr>
      <vt:lpstr>'Forma 8'!VAS008_F_GeriamojoVandensPristatymasTiesiogiaiIsViso</vt:lpstr>
      <vt:lpstr>'Forma 8'!VAS008_F_GeriamojoVandensPristatymasTiesiogiaiTukstLtKiti</vt:lpstr>
      <vt:lpstr>'Forma 8'!VAS008_F_GeriamojoVandensPristatymasTiesiogiaiTukstLtMasinos</vt:lpstr>
      <vt:lpstr>'Forma 8'!VAS008_F_GeriamojoVandensPristatymasTiesiogiaiTukstLtNematerialus</vt:lpstr>
      <vt:lpstr>'Forma 8'!VAS008_F_GeriamojoVandensPristatymasTiesiogiaiTukstLtPastatai</vt:lpstr>
      <vt:lpstr>'Forma 8'!VAS008_F_GeriamojoVandensPristatymasTiesiogiaiTukstLtStatiniai</vt:lpstr>
      <vt:lpstr>'Forma 8'!VAS008_F_GeriamojoVandensPristatymasTiesiogiaiTukstLtTransporto</vt:lpstr>
      <vt:lpstr>'Forma 8'!VAS008_F_GeriamojoVandensPristatymasTiesiogiaiTukstLtZeme</vt:lpstr>
      <vt:lpstr>'Forma 8'!VAS008_F_GeriamojoVandensPristatymasTiesiogiaiVandentiekioIrNuoteku</vt:lpstr>
      <vt:lpstr>'Forma 8'!VAS008_F_GeriamojoVandensRuosimasBendrosiosIsViso</vt:lpstr>
      <vt:lpstr>'Forma 8'!VAS008_F_GeriamojoVandensRuosimasBendrosiosProcKiti</vt:lpstr>
      <vt:lpstr>'Forma 8'!VAS008_F_GeriamojoVandensRuosimasBendrosiosProcMasinos</vt:lpstr>
      <vt:lpstr>'Forma 8'!VAS008_F_GeriamojoVandensRuosimasBendrosiosProcNematerialus</vt:lpstr>
      <vt:lpstr>'Forma 8'!VAS008_F_GeriamojoVandensRuosimasBendrosiosProcPastatai</vt:lpstr>
      <vt:lpstr>'Forma 8'!VAS008_F_GeriamojoVandensRuosimasBendrosiosProcStatiniai</vt:lpstr>
      <vt:lpstr>'Forma 8'!VAS008_F_GeriamojoVandensRuosimasBendrosiosProcTransporto</vt:lpstr>
      <vt:lpstr>'Forma 8'!VAS008_F_GeriamojoVandensRuosimasBendrosiosProcZeme</vt:lpstr>
      <vt:lpstr>'Forma 8'!VAS008_F_GeriamojoVandensRuosimasBendrosiosTukstLtKiti</vt:lpstr>
      <vt:lpstr>'Forma 8'!VAS008_F_GeriamojoVandensRuosimasBendrosiosTukstLtMasinos</vt:lpstr>
      <vt:lpstr>'Forma 8'!VAS008_F_GeriamojoVandensRuosimasBendrosiosTukstLtNematerialus</vt:lpstr>
      <vt:lpstr>'Forma 8'!VAS008_F_GeriamojoVandensRuosimasBendrosiosTukstLtPastatai</vt:lpstr>
      <vt:lpstr>'Forma 8'!VAS008_F_GeriamojoVandensRuosimasBendrosiosTukstLtStatiniai</vt:lpstr>
      <vt:lpstr>'Forma 8'!VAS008_F_GeriamojoVandensRuosimasBendrosiosTukstLtTransporto</vt:lpstr>
      <vt:lpstr>'Forma 8'!VAS008_F_GeriamojoVandensRuosimasBendrosiosTukstLtZeme</vt:lpstr>
      <vt:lpstr>'Forma 8'!VAS008_F_GeriamojoVandensRuosimasNetiesioginesIsViso</vt:lpstr>
      <vt:lpstr>'Forma 8'!VAS008_F_GeriamojoVandensRuosimasNetiesioginesProcKiti</vt:lpstr>
      <vt:lpstr>'Forma 8'!VAS008_F_GeriamojoVandensRuosimasNetiesioginesProcMasinos</vt:lpstr>
      <vt:lpstr>'Forma 8'!VAS008_F_GeriamojoVandensRuosimasNetiesioginesProcNematerialus</vt:lpstr>
      <vt:lpstr>'Forma 8'!VAS008_F_GeriamojoVandensRuosimasNetiesioginesProcPastatai</vt:lpstr>
      <vt:lpstr>'Forma 8'!VAS008_F_GeriamojoVandensRuosimasNetiesioginesProcStatiniai</vt:lpstr>
      <vt:lpstr>'Forma 8'!VAS008_F_GeriamojoVandensRuosimasNetiesioginesProcTransporto</vt:lpstr>
      <vt:lpstr>'Forma 8'!VAS008_F_GeriamojoVandensRuosimasNetiesioginesProcZeme</vt:lpstr>
      <vt:lpstr>'Forma 8'!VAS008_F_GeriamojoVandensRuosimasNetiesioginesTukstLtKiti</vt:lpstr>
      <vt:lpstr>'Forma 8'!VAS008_F_GeriamojoVandensRuosimasNetiesioginesTukstLtMasinos</vt:lpstr>
      <vt:lpstr>'Forma 8'!VAS008_F_GeriamojoVandensRuosimasNetiesioginesTukstLtNematerialus</vt:lpstr>
      <vt:lpstr>'Forma 8'!VAS008_F_GeriamojoVandensRuosimasNetiesioginesTukstLtPastatai</vt:lpstr>
      <vt:lpstr>'Forma 8'!VAS008_F_GeriamojoVandensRuosimasNetiesioginesTukstLtStatiniai</vt:lpstr>
      <vt:lpstr>'Forma 8'!VAS008_F_GeriamojoVandensRuosimasNetiesioginesTukstLtTransporto</vt:lpstr>
      <vt:lpstr>'Forma 8'!VAS008_F_GeriamojoVandensRuosimasNetiesioginesTukstLtZeme</vt:lpstr>
      <vt:lpstr>'Forma 8'!VAS008_F_GeriamojoVandensRuosimasPriskirtaIsViso</vt:lpstr>
      <vt:lpstr>'Forma 8'!VAS008_F_GeriamojoVandensRuosimasPriskirtaTukstLtKiti</vt:lpstr>
      <vt:lpstr>'Forma 8'!VAS008_F_GeriamojoVandensRuosimasPriskirtaTukstLtMasinos</vt:lpstr>
      <vt:lpstr>'Forma 8'!VAS008_F_GeriamojoVandensRuosimasPriskirtaTukstLtNematerialus</vt:lpstr>
      <vt:lpstr>'Forma 8'!VAS008_F_GeriamojoVandensRuosimasPriskirtaTukstLtPastatai</vt:lpstr>
      <vt:lpstr>'Forma 8'!VAS008_F_GeriamojoVandensRuosimasPriskirtaTukstLtStatiniai</vt:lpstr>
      <vt:lpstr>'Forma 8'!VAS008_F_GeriamojoVandensRuosimasPriskirtaTukstLtTransporto</vt:lpstr>
      <vt:lpstr>'Forma 8'!VAS008_F_GeriamojoVandensRuosimasPriskirtaTukstLtZeme</vt:lpstr>
      <vt:lpstr>'Forma 8'!VAS008_F_GeriamojoVandensRuosimasTiesiogiaiIsViso</vt:lpstr>
      <vt:lpstr>'Forma 8'!VAS008_F_GeriamojoVandensRuosimasTiesiogiaiTukstLtKiti</vt:lpstr>
      <vt:lpstr>'Forma 8'!VAS008_F_GeriamojoVandensRuosimasTiesiogiaiTukstLtMasinos</vt:lpstr>
      <vt:lpstr>'Forma 8'!VAS008_F_GeriamojoVandensRuosimasTiesiogiaiTukstLtNematerialus</vt:lpstr>
      <vt:lpstr>'Forma 8'!VAS008_F_GeriamojoVandensRuosimasTiesiogiaiTukstLtPastatai</vt:lpstr>
      <vt:lpstr>'Forma 8'!VAS008_F_GeriamojoVandensRuosimasTiesiogiaiTukstLtStatiniai</vt:lpstr>
      <vt:lpstr>'Forma 8'!VAS008_F_GeriamojoVandensRuosimasTiesiogiaiTukstLtTransporto</vt:lpstr>
      <vt:lpstr>'Forma 8'!VAS008_F_GeriamojoVandensRuosimasTiesiogiaiTukstLtZeme</vt:lpstr>
      <vt:lpstr>'Forma 8'!VAS008_F_IlgalaikioTurtoTiesiogiaiIsViso</vt:lpstr>
      <vt:lpstr>'Forma 8'!VAS008_F_IlgalaikioTurtoTiesiogiaiTukstLtKiti</vt:lpstr>
      <vt:lpstr>'Forma 8'!VAS008_F_IlgalaikioTurtoTiesiogiaiTukstLtMasinos</vt:lpstr>
      <vt:lpstr>'Forma 8'!VAS008_F_IlgalaikioTurtoTiesiogiaiTukstLtNematerialus</vt:lpstr>
      <vt:lpstr>'Forma 8'!VAS008_F_IlgalaikioTurtoTiesiogiaiTukstLtPastatai</vt:lpstr>
      <vt:lpstr>'Forma 8'!VAS008_F_IlgalaikioTurtoTiesiogiaiTukstLtStatiniai</vt:lpstr>
      <vt:lpstr>'Forma 8'!VAS008_F_IlgalaikioTurtoTiesiogiaiTukstLtTransporto</vt:lpstr>
      <vt:lpstr>'Forma 8'!VAS008_F_IlgalaikioTurtoTiesiogiaiTukstLtZeme</vt:lpstr>
      <vt:lpstr>'Forma 8'!VAS008_F_IlgalaikioTurtoTiesiogiaiVandentiekioIrNuoteku</vt:lpstr>
      <vt:lpstr>'Forma 8'!VAS008_F_KitaNereguliuojamaVeiklaBendrosiosIsViso</vt:lpstr>
      <vt:lpstr>'Forma 8'!VAS008_F_KitaNereguliuojamaVeiklaBendrosiosProcKiti</vt:lpstr>
      <vt:lpstr>'Forma 8'!VAS008_F_KitaNereguliuojamaVeiklaBendrosiosProcMasinos</vt:lpstr>
      <vt:lpstr>'Forma 8'!VAS008_F_KitaNereguliuojamaVeiklaBendrosiosProcNematerialus</vt:lpstr>
      <vt:lpstr>'Forma 8'!VAS008_F_KitaNereguliuojamaVeiklaBendrosiosProcPastatai</vt:lpstr>
      <vt:lpstr>'Forma 8'!VAS008_F_KitaNereguliuojamaVeiklaBendrosiosProcStatiniai</vt:lpstr>
      <vt:lpstr>'Forma 8'!VAS008_F_KitaNereguliuojamaVeiklaBendrosiosProcTransporto</vt:lpstr>
      <vt:lpstr>'Forma 8'!VAS008_F_KitaNereguliuojamaVeiklaBendrosiosProcZeme</vt:lpstr>
      <vt:lpstr>'Forma 8'!VAS008_F_KitaNereguliuojamaVeiklaBendrosiosTukstLtKiti</vt:lpstr>
      <vt:lpstr>'Forma 8'!VAS008_F_KitaNereguliuojamaVeiklaBendrosiosTukstLtMasinos</vt:lpstr>
      <vt:lpstr>'Forma 8'!VAS008_F_KitaNereguliuojamaVeiklaBendrosiosTukstLtNematerialus</vt:lpstr>
      <vt:lpstr>'Forma 8'!VAS008_F_KitaNereguliuojamaVeiklaBendrosiosTukstLtPastatai</vt:lpstr>
      <vt:lpstr>'Forma 8'!VAS008_F_KitaNereguliuojamaVeiklaBendrosiosTukstLtStatiniai</vt:lpstr>
      <vt:lpstr>'Forma 8'!VAS008_F_KitaNereguliuojamaVeiklaBendrosiosTukstLtTransporto</vt:lpstr>
      <vt:lpstr>'Forma 8'!VAS008_F_KitaNereguliuojamaVeiklaBendrosiosTukstLtZeme</vt:lpstr>
      <vt:lpstr>'Forma 8'!VAS008_F_KitaNereguliuojamaVeiklaNetiesioginesIsViso</vt:lpstr>
      <vt:lpstr>'Forma 8'!VAS008_F_KitaNereguliuojamaVeiklaNetiesioginesProcKiti</vt:lpstr>
      <vt:lpstr>'Forma 8'!VAS008_F_KitaNereguliuojamaVeiklaNetiesioginesProcMasinos</vt:lpstr>
      <vt:lpstr>'Forma 8'!VAS008_F_KitaNereguliuojamaVeiklaNetiesioginesProcNematerialus</vt:lpstr>
      <vt:lpstr>'Forma 8'!VAS008_F_KitaNereguliuojamaVeiklaNetiesioginesProcPastatai</vt:lpstr>
      <vt:lpstr>'Forma 8'!VAS008_F_KitaNereguliuojamaVeiklaNetiesioginesProcStatiniai</vt:lpstr>
      <vt:lpstr>'Forma 8'!VAS008_F_KitaNereguliuojamaVeiklaNetiesioginesProcTransporto</vt:lpstr>
      <vt:lpstr>'Forma 8'!VAS008_F_KitaNereguliuojamaVeiklaNetiesioginesProcZeme</vt:lpstr>
      <vt:lpstr>'Forma 8'!VAS008_F_KitaNereguliuojamaVeiklaNetiesioginesTukstLtKiti</vt:lpstr>
      <vt:lpstr>'Forma 8'!VAS008_F_KitaNereguliuojamaVeiklaNetiesioginesTukstLtMasinos</vt:lpstr>
      <vt:lpstr>'Forma 8'!VAS008_F_KitaNereguliuojamaVeiklaNetiesioginesTukstLtNematerialus</vt:lpstr>
      <vt:lpstr>'Forma 8'!VAS008_F_KitaNereguliuojamaVeiklaNetiesioginesTukstLtPastatai</vt:lpstr>
      <vt:lpstr>'Forma 8'!VAS008_F_KitaNereguliuojamaVeiklaNetiesioginesTukstLtStatiniai</vt:lpstr>
      <vt:lpstr>'Forma 8'!VAS008_F_KitaNereguliuojamaVeiklaNetiesioginesTukstLtTransporto</vt:lpstr>
      <vt:lpstr>'Forma 8'!VAS008_F_KitaNereguliuojamaVeiklaNetiesioginesTukstLtZeme</vt:lpstr>
      <vt:lpstr>'Forma 8'!VAS008_F_KitaNereguliuojamaVeiklaPriskirtaIsViso</vt:lpstr>
      <vt:lpstr>'Forma 8'!VAS008_F_KitaNereguliuojamaVeiklaPriskirtaTukstLtKiti</vt:lpstr>
      <vt:lpstr>'Forma 8'!VAS008_F_KitaNereguliuojamaVeiklaPriskirtaTukstLtMasinos</vt:lpstr>
      <vt:lpstr>'Forma 8'!VAS008_F_KitaNereguliuojamaVeiklaPriskirtaTukstLtNematerialus</vt:lpstr>
      <vt:lpstr>'Forma 8'!VAS008_F_KitaNereguliuojamaVeiklaPriskirtaTukstLtPastatai</vt:lpstr>
      <vt:lpstr>'Forma 8'!VAS008_F_KitaNereguliuojamaVeiklaPriskirtaTukstLtStatiniai</vt:lpstr>
      <vt:lpstr>'Forma 8'!VAS008_F_KitaNereguliuojamaVeiklaPriskirtaTukstLtTransporto</vt:lpstr>
      <vt:lpstr>'Forma 8'!VAS008_F_KitaNereguliuojamaVeiklaPriskirtaTukstLtZeme</vt:lpstr>
      <vt:lpstr>'Forma 8'!VAS008_F_KitaNereguliuojamaVeiklaPriskirtaVandentiekioIrNuoteku</vt:lpstr>
      <vt:lpstr>'Forma 8'!VAS008_F_KitaNereguliuojamaVeiklaTiesiogiaiIsViso</vt:lpstr>
      <vt:lpstr>'Forma 8'!VAS008_F_KitaNereguliuojamaVeiklaTiesiogiaiTukstLtKiti</vt:lpstr>
      <vt:lpstr>'Forma 8'!VAS008_F_KitaNereguliuojamaVeiklaTiesiogiaiTukstLtMasinos</vt:lpstr>
      <vt:lpstr>'Forma 8'!VAS008_F_KitaNereguliuojamaVeiklaTiesiogiaiTukstLtNematerialus</vt:lpstr>
      <vt:lpstr>'Forma 8'!VAS008_F_KitaNereguliuojamaVeiklaTiesiogiaiTukstLtPastatai</vt:lpstr>
      <vt:lpstr>'Forma 8'!VAS008_F_KitaNereguliuojamaVeiklaTiesiogiaiTukstLtStatiniai</vt:lpstr>
      <vt:lpstr>'Forma 8'!VAS008_F_KitaNereguliuojamaVeiklaTiesiogiaiTukstLtTransporto</vt:lpstr>
      <vt:lpstr>'Forma 8'!VAS008_F_KitaNereguliuojamaVeiklaTiesiogiaiTukstLtZeme</vt:lpstr>
      <vt:lpstr>'Forma 8'!VAS008_F_KitaNereguliuojamaVeiklaTiesiogiaiVandentiekioIrNuoteku</vt:lpstr>
      <vt:lpstr>'Forma 8'!VAS008_F_KitaReguliuojamaVeiklaBendrosiosIsViso</vt:lpstr>
      <vt:lpstr>'Forma 8'!VAS008_F_KitaReguliuojamaVeiklaBendrosiosProcKiti</vt:lpstr>
      <vt:lpstr>'Forma 8'!VAS008_F_KitaReguliuojamaVeiklaBendrosiosProcMasinos</vt:lpstr>
      <vt:lpstr>'Forma 8'!VAS008_F_KitaReguliuojamaVeiklaBendrosiosProcNematerialus</vt:lpstr>
      <vt:lpstr>'Forma 8'!VAS008_F_KitaReguliuojamaVeiklaBendrosiosProcPastatai</vt:lpstr>
      <vt:lpstr>'Forma 8'!VAS008_F_KitaReguliuojamaVeiklaBendrosiosProcStatiniai</vt:lpstr>
      <vt:lpstr>'Forma 8'!VAS008_F_KitaReguliuojamaVeiklaBendrosiosProcTransporto</vt:lpstr>
      <vt:lpstr>'Forma 8'!VAS008_F_KitaReguliuojamaVeiklaBendrosiosProcZeme</vt:lpstr>
      <vt:lpstr>'Forma 8'!VAS008_F_KitaReguliuojamaVeiklaBendrosiosTukstLtKiti</vt:lpstr>
      <vt:lpstr>'Forma 8'!VAS008_F_KitaReguliuojamaVeiklaBendrosiosTukstLtMasinos</vt:lpstr>
      <vt:lpstr>'Forma 8'!VAS008_F_KitaReguliuojamaVeiklaBendrosiosTukstLtNematerialus</vt:lpstr>
      <vt:lpstr>'Forma 8'!VAS008_F_KitaReguliuojamaVeiklaBendrosiosTukstLtPastatai</vt:lpstr>
      <vt:lpstr>'Forma 8'!VAS008_F_KitaReguliuojamaVeiklaBendrosiosTukstLtStatiniai</vt:lpstr>
      <vt:lpstr>'Forma 8'!VAS008_F_KitaReguliuojamaVeiklaBendrosiosTukstLtTransporto</vt:lpstr>
      <vt:lpstr>'Forma 8'!VAS008_F_KitaReguliuojamaVeiklaBendrosiosTukstLtZeme</vt:lpstr>
      <vt:lpstr>'Forma 8'!VAS008_F_KitaReguliuojamaVeiklaNetiesioginesIsViso</vt:lpstr>
      <vt:lpstr>'Forma 8'!VAS008_F_KitaReguliuojamaVeiklaNetiesioginesProcKiti</vt:lpstr>
      <vt:lpstr>'Forma 8'!VAS008_F_KitaReguliuojamaVeiklaNetiesioginesProcMasinos</vt:lpstr>
      <vt:lpstr>'Forma 8'!VAS008_F_KitaReguliuojamaVeiklaNetiesioginesProcNematerialus</vt:lpstr>
      <vt:lpstr>'Forma 8'!VAS008_F_KitaReguliuojamaVeiklaNetiesioginesProcPastatai</vt:lpstr>
      <vt:lpstr>'Forma 8'!VAS008_F_KitaReguliuojamaVeiklaNetiesioginesProcStatiniai</vt:lpstr>
      <vt:lpstr>'Forma 8'!VAS008_F_KitaReguliuojamaVeiklaNetiesioginesProcTransporto</vt:lpstr>
      <vt:lpstr>'Forma 8'!VAS008_F_KitaReguliuojamaVeiklaNetiesioginesProcZeme</vt:lpstr>
      <vt:lpstr>'Forma 8'!VAS008_F_KitaReguliuojamaVeiklaNetiesioginesTukstLtKiti</vt:lpstr>
      <vt:lpstr>'Forma 8'!VAS008_F_KitaReguliuojamaVeiklaNetiesioginesTukstLtMasinos</vt:lpstr>
      <vt:lpstr>'Forma 8'!VAS008_F_KitaReguliuojamaVeiklaNetiesioginesTukstLtNematerialus</vt:lpstr>
      <vt:lpstr>'Forma 8'!VAS008_F_KitaReguliuojamaVeiklaNetiesioginesTukstLtPastatai</vt:lpstr>
      <vt:lpstr>'Forma 8'!VAS008_F_KitaReguliuojamaVeiklaNetiesioginesTukstLtStatiniai</vt:lpstr>
      <vt:lpstr>'Forma 8'!VAS008_F_KitaReguliuojamaVeiklaNetiesioginesTukstLtTransporto</vt:lpstr>
      <vt:lpstr>'Forma 8'!VAS008_F_KitaReguliuojamaVeiklaNetiesioginesTukstLtZeme</vt:lpstr>
      <vt:lpstr>'Forma 8'!VAS008_F_KitaReguliuojamaVeiklaPriskirtaIsViso</vt:lpstr>
      <vt:lpstr>'Forma 8'!VAS008_F_KitaReguliuojamaVeiklaPriskirtaTukstLtKiti</vt:lpstr>
      <vt:lpstr>'Forma 8'!VAS008_F_KitaReguliuojamaVeiklaPriskirtaTukstLtMasinos</vt:lpstr>
      <vt:lpstr>'Forma 8'!VAS008_F_KitaReguliuojamaVeiklaPriskirtaTukstLtNematerialus</vt:lpstr>
      <vt:lpstr>'Forma 8'!VAS008_F_KitaReguliuojamaVeiklaPriskirtaTukstLtPastatai</vt:lpstr>
      <vt:lpstr>'Forma 8'!VAS008_F_KitaReguliuojamaVeiklaPriskirtaTukstLtStatiniai</vt:lpstr>
      <vt:lpstr>'Forma 8'!VAS008_F_KitaReguliuojamaVeiklaPriskirtaTukstLtTransporto</vt:lpstr>
      <vt:lpstr>'Forma 8'!VAS008_F_KitaReguliuojamaVeiklaPriskirtaTukstLtZeme</vt:lpstr>
      <vt:lpstr>'Forma 8'!VAS008_F_KitaReguliuojamaVeiklaPriskirtaVandentiekioIrNuoteku</vt:lpstr>
      <vt:lpstr>'Forma 8'!VAS008_F_KitaReguliuojamaVeiklaTiesiogiaiIsViso</vt:lpstr>
      <vt:lpstr>'Forma 8'!VAS008_F_KitaReguliuojamaVeiklaTiesiogiaiTukstLtKiti</vt:lpstr>
      <vt:lpstr>'Forma 8'!VAS008_F_KitaReguliuojamaVeiklaTiesiogiaiTukstLtMasinos</vt:lpstr>
      <vt:lpstr>'Forma 8'!VAS008_F_KitaReguliuojamaVeiklaTiesiogiaiTukstLtNematerialus</vt:lpstr>
      <vt:lpstr>'Forma 8'!VAS008_F_KitaReguliuojamaVeiklaTiesiogiaiTukstLtPastatai</vt:lpstr>
      <vt:lpstr>'Forma 8'!VAS008_F_KitaReguliuojamaVeiklaTiesiogiaiTukstLtStatiniai</vt:lpstr>
      <vt:lpstr>'Forma 8'!VAS008_F_KitaReguliuojamaVeiklaTiesiogiaiTukstLtTransporto</vt:lpstr>
      <vt:lpstr>'Forma 8'!VAS008_F_KitaReguliuojamaVeiklaTiesiogiaiTukstLtZeme</vt:lpstr>
      <vt:lpstr>'Forma 8'!VAS008_F_KitaReguliuojamaVeiklaTiesiogiaiVandentiekioIrNuoteku</vt:lpstr>
      <vt:lpstr>'Forma 8'!VAS008_F_KriterijausPavadinimasProcKiti</vt:lpstr>
      <vt:lpstr>'Forma 8'!VAS008_F_KriterijausPavadinimasProcMasinos</vt:lpstr>
      <vt:lpstr>'Forma 8'!VAS008_F_KriterijausPavadinimasProcNematerialus</vt:lpstr>
      <vt:lpstr>'Forma 8'!VAS008_F_KriterijausPavadinimasProcPastatai</vt:lpstr>
      <vt:lpstr>'Forma 8'!VAS008_F_KriterijausPavadinimasProcStatiniai</vt:lpstr>
      <vt:lpstr>'Forma 8'!VAS008_F_KriterijausPavadinimasProcTransporto</vt:lpstr>
      <vt:lpstr>'Forma 8'!VAS008_F_KriterijausPavadinimasProcZeme</vt:lpstr>
      <vt:lpstr>'Forma 8'!VAS008_F_NereguliuojamamIlgalaikiamTurtuiBendrosiosIsViso</vt:lpstr>
      <vt:lpstr>'Forma 8'!VAS008_F_NereguliuojamamIlgalaikiamTurtuiBendrosiosProcKiti</vt:lpstr>
      <vt:lpstr>'Forma 8'!VAS008_F_NereguliuojamamIlgalaikiamTurtuiBendrosiosProcMasinos</vt:lpstr>
      <vt:lpstr>'Forma 8'!VAS008_F_NereguliuojamamIlgalaikiamTurtuiBendrosiosProcNematerialus</vt:lpstr>
      <vt:lpstr>'Forma 8'!VAS008_F_NereguliuojamamIlgalaikiamTurtuiBendrosiosProcPastatai</vt:lpstr>
      <vt:lpstr>'Forma 8'!VAS008_F_NereguliuojamamIlgalaikiamTurtuiBendrosiosProcStatiniai</vt:lpstr>
      <vt:lpstr>'Forma 8'!VAS008_F_NereguliuojamamIlgalaikiamTurtuiBendrosiosProcTransporto</vt:lpstr>
      <vt:lpstr>'Forma 8'!VAS008_F_NereguliuojamamIlgalaikiamTurtuiBendrosiosProcZeme</vt:lpstr>
      <vt:lpstr>'Forma 8'!VAS008_F_NereguliuojamamIlgalaikiamTurtuiBendrosiosTukstLtKiti</vt:lpstr>
      <vt:lpstr>'Forma 8'!VAS008_F_NereguliuojamamIlgalaikiamTurtuiBendrosiosTukstLtMasinos</vt:lpstr>
      <vt:lpstr>'Forma 8'!VAS008_F_NereguliuojamamIlgalaikiamTurtuiBendrosiosTukstLtNematerialus</vt:lpstr>
      <vt:lpstr>'Forma 8'!VAS008_F_NereguliuojamamIlgalaikiamTurtuiBendrosiosTukstLtPastatai</vt:lpstr>
      <vt:lpstr>'Forma 8'!VAS008_F_NereguliuojamamIlgalaikiamTurtuiBendrosiosTukstLtStatiniai</vt:lpstr>
      <vt:lpstr>'Forma 8'!VAS008_F_NereguliuojamamIlgalaikiamTurtuiBendrosiosTukstLtTransporto</vt:lpstr>
      <vt:lpstr>'Forma 8'!VAS008_F_NereguliuojamamIlgalaikiamTurtuiBendrosiosTukstLtZeme</vt:lpstr>
      <vt:lpstr>'Forma 8'!VAS008_F_NereguliuojamamIlgalaikiamTurtuiNetiesioginesIsViso</vt:lpstr>
      <vt:lpstr>'Forma 8'!VAS008_F_NereguliuojamamIlgalaikiamTurtuiNetiesioginesProcKiti</vt:lpstr>
      <vt:lpstr>'Forma 8'!VAS008_F_NereguliuojamamIlgalaikiamTurtuiNetiesioginesProcMasinos</vt:lpstr>
      <vt:lpstr>'Forma 8'!VAS008_F_NereguliuojamamIlgalaikiamTurtuiNetiesioginesProcNematerialus</vt:lpstr>
      <vt:lpstr>'Forma 8'!VAS008_F_NereguliuojamamIlgalaikiamTurtuiNetiesioginesProcPastatai</vt:lpstr>
      <vt:lpstr>'Forma 8'!VAS008_F_NereguliuojamamIlgalaikiamTurtuiNetiesioginesProcStatiniai</vt:lpstr>
      <vt:lpstr>'Forma 8'!VAS008_F_NereguliuojamamIlgalaikiamTurtuiNetiesioginesProcTransporto</vt:lpstr>
      <vt:lpstr>'Forma 8'!VAS008_F_NereguliuojamamIlgalaikiamTurtuiNetiesioginesProcZeme</vt:lpstr>
      <vt:lpstr>'Forma 8'!VAS008_F_NereguliuojamamIlgalaikiamTurtuiNetiesioginesTukstLtKiti</vt:lpstr>
      <vt:lpstr>'Forma 8'!VAS008_F_NereguliuojamamIlgalaikiamTurtuiNetiesioginesTukstLtMasinos</vt:lpstr>
      <vt:lpstr>'Forma 8'!VAS008_F_NereguliuojamamIlgalaikiamTurtuiNetiesioginesTukstLtNematerialus</vt:lpstr>
      <vt:lpstr>'Forma 8'!VAS008_F_NereguliuojamamIlgalaikiamTurtuiNetiesioginesTukstLtPastatai</vt:lpstr>
      <vt:lpstr>'Forma 8'!VAS008_F_NereguliuojamamIlgalaikiamTurtuiNetiesioginesTukstLtStatiniai</vt:lpstr>
      <vt:lpstr>'Forma 8'!VAS008_F_NereguliuojamamIlgalaikiamTurtuiNetiesioginesTukstLtTransporto</vt:lpstr>
      <vt:lpstr>'Forma 8'!VAS008_F_NereguliuojamamIlgalaikiamTurtuiNetiesioginesTukstLtZeme</vt:lpstr>
      <vt:lpstr>'Forma 8'!VAS008_F_NereguliuojamamIlgalaikiamTurtuiPriskirtaIsViso</vt:lpstr>
      <vt:lpstr>'Forma 8'!VAS008_F_NereguliuojamamIlgalaikiamTurtuiPriskirtaTukstLtKiti</vt:lpstr>
      <vt:lpstr>'Forma 8'!VAS008_F_NereguliuojamamIlgalaikiamTurtuiPriskirtaTukstLtMasinos</vt:lpstr>
      <vt:lpstr>'Forma 8'!VAS008_F_NereguliuojamamIlgalaikiamTurtuiPriskirtaTukstLtNematerialus</vt:lpstr>
      <vt:lpstr>'Forma 8'!VAS008_F_NereguliuojamamIlgalaikiamTurtuiPriskirtaTukstLtPastatai</vt:lpstr>
      <vt:lpstr>'Forma 8'!VAS008_F_NereguliuojamamIlgalaikiamTurtuiPriskirtaTukstLtStatiniai</vt:lpstr>
      <vt:lpstr>'Forma 8'!VAS008_F_NereguliuojamamIlgalaikiamTurtuiPriskirtaTukstLtTransporto</vt:lpstr>
      <vt:lpstr>'Forma 8'!VAS008_F_NereguliuojamamIlgalaikiamTurtuiPriskirtaTukstLtZeme</vt:lpstr>
      <vt:lpstr>'Forma 8'!VAS008_F_NereguliuojamamIlgalaikiamTurtuiPriskirtaVandentiekioIrNuoteku</vt:lpstr>
      <vt:lpstr>'Forma 8'!VAS008_F_NereguliuojamoIlgalaikioTurtoTiesiogiaiIsViso</vt:lpstr>
      <vt:lpstr>'Forma 8'!VAS008_F_NereguliuojamoIlgalaikioTurtoTiesiogiaiTukstLtKiti</vt:lpstr>
      <vt:lpstr>'Forma 8'!VAS008_F_NereguliuojamoIlgalaikioTurtoTiesiogiaiTukstLtMasinos</vt:lpstr>
      <vt:lpstr>'Forma 8'!VAS008_F_NereguliuojamoIlgalaikioTurtoTiesiogiaiTukstLtNematerialus</vt:lpstr>
      <vt:lpstr>'Forma 8'!VAS008_F_NereguliuojamoIlgalaikioTurtoTiesiogiaiTukstLtPastatai</vt:lpstr>
      <vt:lpstr>'Forma 8'!VAS008_F_NereguliuojamoIlgalaikioTurtoTiesiogiaiTukstLtStatiniai</vt:lpstr>
      <vt:lpstr>'Forma 8'!VAS008_F_NereguliuojamoIlgalaikioTurtoTiesiogiaiTukstLtTransporto</vt:lpstr>
      <vt:lpstr>'Forma 8'!VAS008_F_NereguliuojamoIlgalaikioTurtoTiesiogiaiTukstLtZeme</vt:lpstr>
      <vt:lpstr>'Forma 8'!VAS008_F_NereguliuojamoIlgalaikioTurtoTiesiogiaiVandentiekioIrNuoteku</vt:lpstr>
      <vt:lpstr>'Forma 8'!VAS008_F_NetiesioginesVeiklosTurtoIsViso</vt:lpstr>
      <vt:lpstr>'Forma 8'!VAS008_F_NetiesioginesVeiklosTurtoProcKiti</vt:lpstr>
      <vt:lpstr>'Forma 8'!VAS008_F_NetiesioginesVeiklosTurtoProcMasinos</vt:lpstr>
      <vt:lpstr>'Forma 8'!VAS008_F_NetiesioginesVeiklosTurtoProcNematerialus</vt:lpstr>
      <vt:lpstr>'Forma 8'!VAS008_F_NetiesioginesVeiklosTurtoProcPastatai</vt:lpstr>
      <vt:lpstr>'Forma 8'!VAS008_F_NetiesioginesVeiklosTurtoProcStatiniai</vt:lpstr>
      <vt:lpstr>'Forma 8'!VAS008_F_NetiesioginesVeiklosTurtoProcTransporto</vt:lpstr>
      <vt:lpstr>'Forma 8'!VAS008_F_NetiesioginesVeiklosTurtoProcZeme</vt:lpstr>
      <vt:lpstr>'Forma 8'!VAS008_F_NetiesioginesVeiklosTurtoTukstLtKiti</vt:lpstr>
      <vt:lpstr>'Forma 8'!VAS008_F_NetiesioginesVeiklosTurtoTukstLtMasinos</vt:lpstr>
      <vt:lpstr>'Forma 8'!VAS008_F_NetiesioginesVeiklosTurtoTukstLtNematerialus</vt:lpstr>
      <vt:lpstr>'Forma 8'!VAS008_F_NetiesioginesVeiklosTurtoTukstLtPastatai</vt:lpstr>
      <vt:lpstr>'Forma 8'!VAS008_F_NetiesioginesVeiklosTurtoTukstLtStatiniai</vt:lpstr>
      <vt:lpstr>'Forma 8'!VAS008_F_NetiesioginesVeiklosTurtoTukstLtTransporto</vt:lpstr>
      <vt:lpstr>'Forma 8'!VAS008_F_NetiesioginesVeiklosTurtoTukstLtZeme</vt:lpstr>
      <vt:lpstr>'Forma 8'!VAS008_F_NuotekuDumbloTvarkymasBendrosiosIsViso</vt:lpstr>
      <vt:lpstr>'Forma 8'!VAS008_F_NuotekuDumbloTvarkymasBendrosiosProcKiti</vt:lpstr>
      <vt:lpstr>'Forma 8'!VAS008_F_NuotekuDumbloTvarkymasBendrosiosProcMasinos</vt:lpstr>
      <vt:lpstr>'Forma 8'!VAS008_F_NuotekuDumbloTvarkymasBendrosiosProcNematerialus</vt:lpstr>
      <vt:lpstr>'Forma 8'!VAS008_F_NuotekuDumbloTvarkymasBendrosiosProcPastatai</vt:lpstr>
      <vt:lpstr>'Forma 8'!VAS008_F_NuotekuDumbloTvarkymasBendrosiosProcStatiniai</vt:lpstr>
      <vt:lpstr>'Forma 8'!VAS008_F_NuotekuDumbloTvarkymasBendrosiosProcTransporto</vt:lpstr>
      <vt:lpstr>'Forma 8'!VAS008_F_NuotekuDumbloTvarkymasBendrosiosProcZeme</vt:lpstr>
      <vt:lpstr>'Forma 8'!VAS008_F_NuotekuDumbloTvarkymasBendrosiosTukstLtKiti</vt:lpstr>
      <vt:lpstr>'Forma 8'!VAS008_F_NuotekuDumbloTvarkymasBendrosiosTukstLtMasinos</vt:lpstr>
      <vt:lpstr>'Forma 8'!VAS008_F_NuotekuDumbloTvarkymasBendrosiosTukstLtNematerialus</vt:lpstr>
      <vt:lpstr>'Forma 8'!VAS008_F_NuotekuDumbloTvarkymasBendrosiosTukstLtPastatai</vt:lpstr>
      <vt:lpstr>'Forma 8'!VAS008_F_NuotekuDumbloTvarkymasBendrosiosTukstLtStatiniai</vt:lpstr>
      <vt:lpstr>'Forma 8'!VAS008_F_NuotekuDumbloTvarkymasBendrosiosTukstLtTransporto</vt:lpstr>
      <vt:lpstr>'Forma 8'!VAS008_F_NuotekuDumbloTvarkymasBendrosiosTukstLtZeme</vt:lpstr>
      <vt:lpstr>'Forma 8'!VAS008_F_NuotekuDumbloTvarkymasNetiesioginesIsViso</vt:lpstr>
      <vt:lpstr>'Forma 8'!VAS008_F_NuotekuDumbloTvarkymasNetiesioginesProcKiti</vt:lpstr>
      <vt:lpstr>'Forma 8'!VAS008_F_NuotekuDumbloTvarkymasNetiesioginesProcMasinos</vt:lpstr>
      <vt:lpstr>'Forma 8'!VAS008_F_NuotekuDumbloTvarkymasNetiesioginesProcNematerialus</vt:lpstr>
      <vt:lpstr>'Forma 8'!VAS008_F_NuotekuDumbloTvarkymasNetiesioginesProcPastatai</vt:lpstr>
      <vt:lpstr>'Forma 8'!VAS008_F_NuotekuDumbloTvarkymasNetiesioginesProcStatiniai</vt:lpstr>
      <vt:lpstr>'Forma 8'!VAS008_F_NuotekuDumbloTvarkymasNetiesioginesProcTransporto</vt:lpstr>
      <vt:lpstr>'Forma 8'!VAS008_F_NuotekuDumbloTvarkymasNetiesioginesProcZeme</vt:lpstr>
      <vt:lpstr>'Forma 8'!VAS008_F_NuotekuDumbloTvarkymasNetiesioginesTukstLtKiti</vt:lpstr>
      <vt:lpstr>'Forma 8'!VAS008_F_NuotekuDumbloTvarkymasNetiesioginesTukstLtMasinos</vt:lpstr>
      <vt:lpstr>'Forma 8'!VAS008_F_NuotekuDumbloTvarkymasNetiesioginesTukstLtNematerialus</vt:lpstr>
      <vt:lpstr>'Forma 8'!VAS008_F_NuotekuDumbloTvarkymasNetiesioginesTukstLtPastatai</vt:lpstr>
      <vt:lpstr>'Forma 8'!VAS008_F_NuotekuDumbloTvarkymasNetiesioginesTukstLtStatiniai</vt:lpstr>
      <vt:lpstr>'Forma 8'!VAS008_F_NuotekuDumbloTvarkymasNetiesioginesTukstLtTransporto</vt:lpstr>
      <vt:lpstr>'Forma 8'!VAS008_F_NuotekuDumbloTvarkymasNetiesioginesTukstLtZeme</vt:lpstr>
      <vt:lpstr>'Forma 8'!VAS008_F_NuotekuDumbloTvarkymasPriskirtaIsViso</vt:lpstr>
      <vt:lpstr>'Forma 8'!VAS008_F_NuotekuDumbloTvarkymasPriskirtaTukstLtKiti</vt:lpstr>
      <vt:lpstr>'Forma 8'!VAS008_F_NuotekuDumbloTvarkymasPriskirtaTukstLtMasinos</vt:lpstr>
      <vt:lpstr>'Forma 8'!VAS008_F_NuotekuDumbloTvarkymasPriskirtaTukstLtNematerialus</vt:lpstr>
      <vt:lpstr>'Forma 8'!VAS008_F_NuotekuDumbloTvarkymasPriskirtaTukstLtPastatai</vt:lpstr>
      <vt:lpstr>'Forma 8'!VAS008_F_NuotekuDumbloTvarkymasPriskirtaTukstLtStatiniai</vt:lpstr>
      <vt:lpstr>'Forma 8'!VAS008_F_NuotekuDumbloTvarkymasPriskirtaTukstLtTransporto</vt:lpstr>
      <vt:lpstr>'Forma 8'!VAS008_F_NuotekuDumbloTvarkymasPriskirtaTukstLtZeme</vt:lpstr>
      <vt:lpstr>'Forma 8'!VAS008_F_NuotekuDumbloTvarkymasTiesiogiaiIsViso</vt:lpstr>
      <vt:lpstr>'Forma 8'!VAS008_F_NuotekuDumbloTvarkymasTiesiogiaiTukstLtKiti</vt:lpstr>
      <vt:lpstr>'Forma 8'!VAS008_F_NuotekuDumbloTvarkymasTiesiogiaiTukstLtMasinos</vt:lpstr>
      <vt:lpstr>'Forma 8'!VAS008_F_NuotekuDumbloTvarkymasTiesiogiaiTukstLtNematerialus</vt:lpstr>
      <vt:lpstr>'Forma 8'!VAS008_F_NuotekuDumbloTvarkymasTiesiogiaiTukstLtPastatai</vt:lpstr>
      <vt:lpstr>'Forma 8'!VAS008_F_NuotekuDumbloTvarkymasTiesiogiaiTukstLtStatiniai</vt:lpstr>
      <vt:lpstr>'Forma 8'!VAS008_F_NuotekuDumbloTvarkymasTiesiogiaiTukstLtTransporto</vt:lpstr>
      <vt:lpstr>'Forma 8'!VAS008_F_NuotekuDumbloTvarkymasTiesiogiaiTukstLtZeme</vt:lpstr>
      <vt:lpstr>'Forma 8'!VAS008_F_NuotekuSurinkimasBendrosiosIsViso</vt:lpstr>
      <vt:lpstr>'Forma 8'!VAS008_F_NuotekuSurinkimasBendrosiosProcKiti</vt:lpstr>
      <vt:lpstr>'Forma 8'!VAS008_F_NuotekuSurinkimasBendrosiosProcMasinos</vt:lpstr>
      <vt:lpstr>'Forma 8'!VAS008_F_NuotekuSurinkimasBendrosiosProcNematerialus</vt:lpstr>
      <vt:lpstr>'Forma 8'!VAS008_F_NuotekuSurinkimasBendrosiosProcPastatai</vt:lpstr>
      <vt:lpstr>'Forma 8'!VAS008_F_NuotekuSurinkimasBendrosiosProcStatiniai</vt:lpstr>
      <vt:lpstr>'Forma 8'!VAS008_F_NuotekuSurinkimasBendrosiosProcTransporto</vt:lpstr>
      <vt:lpstr>'Forma 8'!VAS008_F_NuotekuSurinkimasBendrosiosProcZeme</vt:lpstr>
      <vt:lpstr>'Forma 8'!VAS008_F_NuotekuSurinkimasBendrosiosTukstLtKiti</vt:lpstr>
      <vt:lpstr>'Forma 8'!VAS008_F_NuotekuSurinkimasBendrosiosTukstLtMasinos</vt:lpstr>
      <vt:lpstr>'Forma 8'!VAS008_F_NuotekuSurinkimasBendrosiosTukstLtNematerialus</vt:lpstr>
      <vt:lpstr>'Forma 8'!VAS008_F_NuotekuSurinkimasBendrosiosTukstLtPastatai</vt:lpstr>
      <vt:lpstr>'Forma 8'!VAS008_F_NuotekuSurinkimasBendrosiosTukstLtStatiniai</vt:lpstr>
      <vt:lpstr>'Forma 8'!VAS008_F_NuotekuSurinkimasBendrosiosTukstLtTransporto</vt:lpstr>
      <vt:lpstr>'Forma 8'!VAS008_F_NuotekuSurinkimasBendrosiosTukstLtZeme</vt:lpstr>
      <vt:lpstr>'Forma 8'!VAS008_F_NuotekuSurinkimasNetiesioginesIsViso</vt:lpstr>
      <vt:lpstr>'Forma 8'!VAS008_F_NuotekuSurinkimasNetiesioginesProcKiti</vt:lpstr>
      <vt:lpstr>'Forma 8'!VAS008_F_NuotekuSurinkimasNetiesioginesProcMasinos</vt:lpstr>
      <vt:lpstr>'Forma 8'!VAS008_F_NuotekuSurinkimasNetiesioginesProcNematerialus</vt:lpstr>
      <vt:lpstr>'Forma 8'!VAS008_F_NuotekuSurinkimasNetiesioginesProcPastatai</vt:lpstr>
      <vt:lpstr>'Forma 8'!VAS008_F_NuotekuSurinkimasNetiesioginesProcStatiniai</vt:lpstr>
      <vt:lpstr>'Forma 8'!VAS008_F_NuotekuSurinkimasNetiesioginesProcTransporto</vt:lpstr>
      <vt:lpstr>'Forma 8'!VAS008_F_NuotekuSurinkimasNetiesioginesProcZeme</vt:lpstr>
      <vt:lpstr>'Forma 8'!VAS008_F_NuotekuSurinkimasNetiesioginesTukstLtKiti</vt:lpstr>
      <vt:lpstr>'Forma 8'!VAS008_F_NuotekuSurinkimasNetiesioginesTukstLtMasinos</vt:lpstr>
      <vt:lpstr>'Forma 8'!VAS008_F_NuotekuSurinkimasNetiesioginesTukstLtNematerialus</vt:lpstr>
      <vt:lpstr>'Forma 8'!VAS008_F_NuotekuSurinkimasNetiesioginesTukstLtPastatai</vt:lpstr>
      <vt:lpstr>'Forma 8'!VAS008_F_NuotekuSurinkimasNetiesioginesTukstLtStatiniai</vt:lpstr>
      <vt:lpstr>'Forma 8'!VAS008_F_NuotekuSurinkimasNetiesioginesTukstLtTransporto</vt:lpstr>
      <vt:lpstr>'Forma 8'!VAS008_F_NuotekuSurinkimasNetiesioginesTukstLtZeme</vt:lpstr>
      <vt:lpstr>'Forma 8'!VAS008_F_NuotekuSurinkimasPriskirtaIsViso</vt:lpstr>
      <vt:lpstr>'Forma 8'!VAS008_F_NuotekuSurinkimasPriskirtaTukstLtKiti</vt:lpstr>
      <vt:lpstr>'Forma 8'!VAS008_F_NuotekuSurinkimasPriskirtaTukstLtMasinos</vt:lpstr>
      <vt:lpstr>'Forma 8'!VAS008_F_NuotekuSurinkimasPriskirtaTukstLtNematerialus</vt:lpstr>
      <vt:lpstr>'Forma 8'!VAS008_F_NuotekuSurinkimasPriskirtaTukstLtPastatai</vt:lpstr>
      <vt:lpstr>'Forma 8'!VAS008_F_NuotekuSurinkimasPriskirtaTukstLtStatiniai</vt:lpstr>
      <vt:lpstr>'Forma 8'!VAS008_F_NuotekuSurinkimasPriskirtaTukstLtTransporto</vt:lpstr>
      <vt:lpstr>'Forma 8'!VAS008_F_NuotekuSurinkimasPriskirtaTukstLtZeme</vt:lpstr>
      <vt:lpstr>'Forma 8'!VAS008_F_NuotekuSurinkimasPriskirtaVandentiekioIrNuoteku</vt:lpstr>
      <vt:lpstr>'Forma 8'!VAS008_F_NuotekuSurinkimasTiesiogiaiIsViso</vt:lpstr>
      <vt:lpstr>'Forma 8'!VAS008_F_NuotekuSurinkimasTiesiogiaiTukstLtKiti</vt:lpstr>
      <vt:lpstr>'Forma 8'!VAS008_F_NuotekuSurinkimasTiesiogiaiTukstLtMasinos</vt:lpstr>
      <vt:lpstr>'Forma 8'!VAS008_F_NuotekuSurinkimasTiesiogiaiTukstLtNematerialus</vt:lpstr>
      <vt:lpstr>'Forma 8'!VAS008_F_NuotekuSurinkimasTiesiogiaiTukstLtPastatai</vt:lpstr>
      <vt:lpstr>'Forma 8'!VAS008_F_NuotekuSurinkimasTiesiogiaiTukstLtStatiniai</vt:lpstr>
      <vt:lpstr>'Forma 8'!VAS008_F_NuotekuSurinkimasTiesiogiaiTukstLtTransporto</vt:lpstr>
      <vt:lpstr>'Forma 8'!VAS008_F_NuotekuSurinkimasTiesiogiaiTukstLtZeme</vt:lpstr>
      <vt:lpstr>'Forma 8'!VAS008_F_NuotekuSurinkimasTiesiogiaiVandentiekioIrNuoteku</vt:lpstr>
      <vt:lpstr>'Forma 8'!VAS008_F_NuotekuTransportavimasMobiliosiomisBendrosiosIsViso</vt:lpstr>
      <vt:lpstr>'Forma 8'!VAS008_F_NuotekuTransportavimasMobiliosiomisBendrosiosProcKiti</vt:lpstr>
      <vt:lpstr>'Forma 8'!VAS008_F_NuotekuTransportavimasMobiliosiomisBendrosiosProcMasinos</vt:lpstr>
      <vt:lpstr>'Forma 8'!VAS008_F_NuotekuTransportavimasMobiliosiomisBendrosiosProcNematerialus</vt:lpstr>
      <vt:lpstr>'Forma 8'!VAS008_F_NuotekuTransportavimasMobiliosiomisBendrosiosProcPastatai</vt:lpstr>
      <vt:lpstr>'Forma 8'!VAS008_F_NuotekuTransportavimasMobiliosiomisBendrosiosProcStatiniai</vt:lpstr>
      <vt:lpstr>'Forma 8'!VAS008_F_NuotekuTransportavimasMobiliosiomisBendrosiosProcTransporto</vt:lpstr>
      <vt:lpstr>'Forma 8'!VAS008_F_NuotekuTransportavimasMobiliosiomisBendrosiosProcZeme</vt:lpstr>
      <vt:lpstr>'Forma 8'!VAS008_F_NuotekuTransportavimasMobiliosiomisBendrosiosTukstLtKiti</vt:lpstr>
      <vt:lpstr>'Forma 8'!VAS008_F_NuotekuTransportavimasMobiliosiomisBendrosiosTukstLtMasinos</vt:lpstr>
      <vt:lpstr>'Forma 8'!VAS008_F_NuotekuTransportavimasMobiliosiomisBendrosiosTukstLtNematerialus</vt:lpstr>
      <vt:lpstr>'Forma 8'!VAS008_F_NuotekuTransportavimasMobiliosiomisBendrosiosTukstLtPastatai</vt:lpstr>
      <vt:lpstr>'Forma 8'!VAS008_F_NuotekuTransportavimasMobiliosiomisBendrosiosTukstLtStatiniai</vt:lpstr>
      <vt:lpstr>'Forma 8'!VAS008_F_NuotekuTransportavimasMobiliosiomisBendrosiosTukstLtTransporto</vt:lpstr>
      <vt:lpstr>'Forma 8'!VAS008_F_NuotekuTransportavimasMobiliosiomisBendrosiosTukstLtZeme</vt:lpstr>
      <vt:lpstr>'Forma 8'!VAS008_F_NuotekuTransportavimasMobiliosiomisNetiesioginesIsViso</vt:lpstr>
      <vt:lpstr>'Forma 8'!VAS008_F_NuotekuTransportavimasMobiliosiomisNetiesioginesProcKiti</vt:lpstr>
      <vt:lpstr>'Forma 8'!VAS008_F_NuotekuTransportavimasMobiliosiomisNetiesioginesProcMasinos</vt:lpstr>
      <vt:lpstr>'Forma 8'!VAS008_F_NuotekuTransportavimasMobiliosiomisNetiesioginesProcNematerialus</vt:lpstr>
      <vt:lpstr>'Forma 8'!VAS008_F_NuotekuTransportavimasMobiliosiomisNetiesioginesProcPastatai</vt:lpstr>
      <vt:lpstr>'Forma 8'!VAS008_F_NuotekuTransportavimasMobiliosiomisNetiesioginesProcStatiniai</vt:lpstr>
      <vt:lpstr>'Forma 8'!VAS008_F_NuotekuTransportavimasMobiliosiomisNetiesioginesProcTransporto</vt:lpstr>
      <vt:lpstr>'Forma 8'!VAS008_F_NuotekuTransportavimasMobiliosiomisNetiesioginesProcZeme</vt:lpstr>
      <vt:lpstr>'Forma 8'!VAS008_F_NuotekuTransportavimasMobiliosiomisNetiesioginesTukstLtKiti</vt:lpstr>
      <vt:lpstr>'Forma 8'!VAS008_F_NuotekuTransportavimasMobiliosiomisNetiesioginesTukstLtMasinos</vt:lpstr>
      <vt:lpstr>'Forma 8'!VAS008_F_NuotekuTransportavimasMobiliosiomisNetiesioginesTukstLtNematerialus</vt:lpstr>
      <vt:lpstr>'Forma 8'!VAS008_F_NuotekuTransportavimasMobiliosiomisNetiesioginesTukstLtPastatai</vt:lpstr>
      <vt:lpstr>'Forma 8'!VAS008_F_NuotekuTransportavimasMobiliosiomisNetiesioginesTukstLtStatiniai</vt:lpstr>
      <vt:lpstr>'Forma 8'!VAS008_F_NuotekuTransportavimasMobiliosiomisNetiesioginesTukstLtTransporto</vt:lpstr>
      <vt:lpstr>'Forma 8'!VAS008_F_NuotekuTransportavimasMobiliosiomisNetiesioginesTukstLtZeme</vt:lpstr>
      <vt:lpstr>'Forma 8'!VAS008_F_NuotekuTransportavimasMobiliosiomisPriskirtaIsViso</vt:lpstr>
      <vt:lpstr>'Forma 8'!VAS008_F_NuotekuTransportavimasMobiliosiomisPriskirtaTukstLtKiti</vt:lpstr>
      <vt:lpstr>'Forma 8'!VAS008_F_NuotekuTransportavimasMobiliosiomisPriskirtaTukstLtMasinos</vt:lpstr>
      <vt:lpstr>'Forma 8'!VAS008_F_NuotekuTransportavimasMobiliosiomisPriskirtaTukstLtNematerialus</vt:lpstr>
      <vt:lpstr>'Forma 8'!VAS008_F_NuotekuTransportavimasMobiliosiomisPriskirtaTukstLtPastatai</vt:lpstr>
      <vt:lpstr>'Forma 8'!VAS008_F_NuotekuTransportavimasMobiliosiomisPriskirtaTukstLtStatiniai</vt:lpstr>
      <vt:lpstr>'Forma 8'!VAS008_F_NuotekuTransportavimasMobiliosiomisPriskirtaTukstLtTransporto</vt:lpstr>
      <vt:lpstr>'Forma 8'!VAS008_F_NuotekuTransportavimasMobiliosiomisPriskirtaTukstLtZeme</vt:lpstr>
      <vt:lpstr>'Forma 8'!VAS008_F_NuotekuTransportavimasMobiliosiomisTiesiogiaiIsViso</vt:lpstr>
      <vt:lpstr>'Forma 8'!VAS008_F_NuotekuTransportavimasMobiliosiomisTiesiogiaiTukstLtKiti</vt:lpstr>
      <vt:lpstr>'Forma 8'!VAS008_F_NuotekuTransportavimasMobiliosiomisTiesiogiaiTukstLtMasinos</vt:lpstr>
      <vt:lpstr>'Forma 8'!VAS008_F_NuotekuTransportavimasMobiliosiomisTiesiogiaiTukstLtNematerialus</vt:lpstr>
      <vt:lpstr>'Forma 8'!VAS008_F_NuotekuTransportavimasMobiliosiomisTiesiogiaiTukstLtPastatai</vt:lpstr>
      <vt:lpstr>'Forma 8'!VAS008_F_NuotekuTransportavimasMobiliosiomisTiesiogiaiTukstLtStatiniai</vt:lpstr>
      <vt:lpstr>'Forma 8'!VAS008_F_NuotekuTransportavimasMobiliosiomisTiesiogiaiTukstLtTransporto</vt:lpstr>
      <vt:lpstr>'Forma 8'!VAS008_F_NuotekuTransportavimasMobiliosiomisTiesiogiaiTukstLtZeme</vt:lpstr>
      <vt:lpstr>'Forma 8'!VAS008_F_NuotekuValymasBendrosiosIsViso</vt:lpstr>
      <vt:lpstr>'Forma 8'!VAS008_F_NuotekuValymasBendrosiosProcKiti</vt:lpstr>
      <vt:lpstr>'Forma 8'!VAS008_F_NuotekuValymasBendrosiosProcMasinos</vt:lpstr>
      <vt:lpstr>'Forma 8'!VAS008_F_NuotekuValymasBendrosiosProcNematerialus</vt:lpstr>
      <vt:lpstr>'Forma 8'!VAS008_F_NuotekuValymasBendrosiosProcPastatai</vt:lpstr>
      <vt:lpstr>'Forma 8'!VAS008_F_NuotekuValymasBendrosiosProcStatiniai</vt:lpstr>
      <vt:lpstr>'Forma 8'!VAS008_F_NuotekuValymasBendrosiosProcTransporto</vt:lpstr>
      <vt:lpstr>'Forma 8'!VAS008_F_NuotekuValymasBendrosiosProcZeme</vt:lpstr>
      <vt:lpstr>'Forma 8'!VAS008_F_NuotekuValymasBendrosiosTukstLtKiti</vt:lpstr>
      <vt:lpstr>'Forma 8'!VAS008_F_NuotekuValymasBendrosiosTukstLtMasinos</vt:lpstr>
      <vt:lpstr>'Forma 8'!VAS008_F_NuotekuValymasBendrosiosTukstLtNematerialus</vt:lpstr>
      <vt:lpstr>'Forma 8'!VAS008_F_NuotekuValymasBendrosiosTukstLtPastatai</vt:lpstr>
      <vt:lpstr>'Forma 8'!VAS008_F_NuotekuValymasBendrosiosTukstLtStatiniai</vt:lpstr>
      <vt:lpstr>'Forma 8'!VAS008_F_NuotekuValymasBendrosiosTukstLtTransporto</vt:lpstr>
      <vt:lpstr>'Forma 8'!VAS008_F_NuotekuValymasBendrosiosTukstLtZeme</vt:lpstr>
      <vt:lpstr>'Forma 8'!VAS008_F_NuotekuValymasNetiesioginesIsViso</vt:lpstr>
      <vt:lpstr>'Forma 8'!VAS008_F_NuotekuValymasNetiesioginesProcKiti</vt:lpstr>
      <vt:lpstr>'Forma 8'!VAS008_F_NuotekuValymasNetiesioginesProcMasinos</vt:lpstr>
      <vt:lpstr>'Forma 8'!VAS008_F_NuotekuValymasNetiesioginesProcNematerialus</vt:lpstr>
      <vt:lpstr>'Forma 8'!VAS008_F_NuotekuValymasNetiesioginesProcPastatai</vt:lpstr>
      <vt:lpstr>'Forma 8'!VAS008_F_NuotekuValymasNetiesioginesProcStatiniai</vt:lpstr>
      <vt:lpstr>'Forma 8'!VAS008_F_NuotekuValymasNetiesioginesProcTransporto</vt:lpstr>
      <vt:lpstr>'Forma 8'!VAS008_F_NuotekuValymasNetiesioginesProcZeme</vt:lpstr>
      <vt:lpstr>'Forma 8'!VAS008_F_NuotekuValymasNetiesioginesTukstLtKiti</vt:lpstr>
      <vt:lpstr>'Forma 8'!VAS008_F_NuotekuValymasNetiesioginesTukstLtMasinos</vt:lpstr>
      <vt:lpstr>'Forma 8'!VAS008_F_NuotekuValymasNetiesioginesTukstLtNematerialus</vt:lpstr>
      <vt:lpstr>'Forma 8'!VAS008_F_NuotekuValymasNetiesioginesTukstLtPastatai</vt:lpstr>
      <vt:lpstr>'Forma 8'!VAS008_F_NuotekuValymasNetiesioginesTukstLtStatiniai</vt:lpstr>
      <vt:lpstr>'Forma 8'!VAS008_F_NuotekuValymasNetiesioginesTukstLtTransporto</vt:lpstr>
      <vt:lpstr>'Forma 8'!VAS008_F_NuotekuValymasNetiesioginesTukstLtZeme</vt:lpstr>
      <vt:lpstr>'Forma 8'!VAS008_F_NuotekuValymasPriskirtaIsViso</vt:lpstr>
      <vt:lpstr>'Forma 8'!VAS008_F_NuotekuValymasPriskirtaTukstLtKiti</vt:lpstr>
      <vt:lpstr>'Forma 8'!VAS008_F_NuotekuValymasPriskirtaTukstLtMasinos</vt:lpstr>
      <vt:lpstr>'Forma 8'!VAS008_F_NuotekuValymasPriskirtaTukstLtNematerialus</vt:lpstr>
      <vt:lpstr>'Forma 8'!VAS008_F_NuotekuValymasPriskirtaTukstLtPastatai</vt:lpstr>
      <vt:lpstr>'Forma 8'!VAS008_F_NuotekuValymasPriskirtaTukstLtStatiniai</vt:lpstr>
      <vt:lpstr>'Forma 8'!VAS008_F_NuotekuValymasPriskirtaTukstLtTransporto</vt:lpstr>
      <vt:lpstr>'Forma 8'!VAS008_F_NuotekuValymasPriskirtaTukstLtZeme</vt:lpstr>
      <vt:lpstr>'Forma 8'!VAS008_F_NuotekuValymasTiesiogiaiIsViso</vt:lpstr>
      <vt:lpstr>'Forma 8'!VAS008_F_NuotekuValymasTiesiogiaiTukstLtKiti</vt:lpstr>
      <vt:lpstr>'Forma 8'!VAS008_F_NuotekuValymasTiesiogiaiTukstLtMasinos</vt:lpstr>
      <vt:lpstr>'Forma 8'!VAS008_F_NuotekuValymasTiesiogiaiTukstLtNematerialus</vt:lpstr>
      <vt:lpstr>'Forma 8'!VAS008_F_NuotekuValymasTiesiogiaiTukstLtPastatai</vt:lpstr>
      <vt:lpstr>'Forma 8'!VAS008_F_NuotekuValymasTiesiogiaiTukstLtStatiniai</vt:lpstr>
      <vt:lpstr>'Forma 8'!VAS008_F_NuotekuValymasTiesiogiaiTukstLtTransporto</vt:lpstr>
      <vt:lpstr>'Forma 8'!VAS008_F_NuotekuValymasTiesiogiaiTukstLtZeme</vt:lpstr>
      <vt:lpstr>'Forma 8'!VAS008_F_PavirsiniuNuotekuTvarkymasBendrosiosIsViso</vt:lpstr>
      <vt:lpstr>'Forma 8'!VAS008_F_PavirsiniuNuotekuTvarkymasBendrosiosProcKiti</vt:lpstr>
      <vt:lpstr>'Forma 8'!VAS008_F_PavirsiniuNuotekuTvarkymasBendrosiosProcMasinos</vt:lpstr>
      <vt:lpstr>'Forma 8'!VAS008_F_PavirsiniuNuotekuTvarkymasBendrosiosProcNematerialus</vt:lpstr>
      <vt:lpstr>'Forma 8'!VAS008_F_PavirsiniuNuotekuTvarkymasBendrosiosProcPastatai</vt:lpstr>
      <vt:lpstr>'Forma 8'!VAS008_F_PavirsiniuNuotekuTvarkymasBendrosiosProcStatiniai</vt:lpstr>
      <vt:lpstr>'Forma 8'!VAS008_F_PavirsiniuNuotekuTvarkymasBendrosiosProcTransporto</vt:lpstr>
      <vt:lpstr>'Forma 8'!VAS008_F_PavirsiniuNuotekuTvarkymasBendrosiosProcZeme</vt:lpstr>
      <vt:lpstr>'Forma 8'!VAS008_F_PavirsiniuNuotekuTvarkymasBendrosiosTukstLtKiti</vt:lpstr>
      <vt:lpstr>'Forma 8'!VAS008_F_PavirsiniuNuotekuTvarkymasBendrosiosTukstLtMasinos</vt:lpstr>
      <vt:lpstr>'Forma 8'!VAS008_F_PavirsiniuNuotekuTvarkymasBendrosiosTukstLtNematerialus</vt:lpstr>
      <vt:lpstr>'Forma 8'!VAS008_F_PavirsiniuNuotekuTvarkymasBendrosiosTukstLtPastatai</vt:lpstr>
      <vt:lpstr>'Forma 8'!VAS008_F_PavirsiniuNuotekuTvarkymasBendrosiosTukstLtStatiniai</vt:lpstr>
      <vt:lpstr>'Forma 8'!VAS008_F_PavirsiniuNuotekuTvarkymasBendrosiosTukstLtTransporto</vt:lpstr>
      <vt:lpstr>'Forma 8'!VAS008_F_PavirsiniuNuotekuTvarkymasBendrosiosTukstLtZeme</vt:lpstr>
      <vt:lpstr>'Forma 8'!VAS008_F_PavirsiniuNuotekuTvarkymasNetiesioginesIsViso</vt:lpstr>
      <vt:lpstr>'Forma 8'!VAS008_F_PavirsiniuNuotekuTvarkymasNetiesioginesProcKiti</vt:lpstr>
      <vt:lpstr>'Forma 8'!VAS008_F_PavirsiniuNuotekuTvarkymasNetiesioginesProcMasinos</vt:lpstr>
      <vt:lpstr>'Forma 8'!VAS008_F_PavirsiniuNuotekuTvarkymasNetiesioginesProcNematerialus</vt:lpstr>
      <vt:lpstr>'Forma 8'!VAS008_F_PavirsiniuNuotekuTvarkymasNetiesioginesProcPastatai</vt:lpstr>
      <vt:lpstr>'Forma 8'!VAS008_F_PavirsiniuNuotekuTvarkymasNetiesioginesProcStatiniai</vt:lpstr>
      <vt:lpstr>'Forma 8'!VAS008_F_PavirsiniuNuotekuTvarkymasNetiesioginesProcTransporto</vt:lpstr>
      <vt:lpstr>'Forma 8'!VAS008_F_PavirsiniuNuotekuTvarkymasNetiesioginesProcZeme</vt:lpstr>
      <vt:lpstr>'Forma 8'!VAS008_F_PavirsiniuNuotekuTvarkymasNetiesioginesTukstLtKiti</vt:lpstr>
      <vt:lpstr>'Forma 8'!VAS008_F_PavirsiniuNuotekuTvarkymasNetiesioginesTukstLtMasinos</vt:lpstr>
      <vt:lpstr>'Forma 8'!VAS008_F_PavirsiniuNuotekuTvarkymasNetiesioginesTukstLtNematerialus</vt:lpstr>
      <vt:lpstr>'Forma 8'!VAS008_F_PavirsiniuNuotekuTvarkymasNetiesioginesTukstLtPastatai</vt:lpstr>
      <vt:lpstr>'Forma 8'!VAS008_F_PavirsiniuNuotekuTvarkymasNetiesioginesTukstLtStatiniai</vt:lpstr>
      <vt:lpstr>'Forma 8'!VAS008_F_PavirsiniuNuotekuTvarkymasNetiesioginesTukstLtTransporto</vt:lpstr>
      <vt:lpstr>'Forma 8'!VAS008_F_PavirsiniuNuotekuTvarkymasNetiesioginesTukstLtZeme</vt:lpstr>
      <vt:lpstr>'Forma 8'!VAS008_F_PavirsiniuNuotekuTvarkymasPriskirtaIsViso</vt:lpstr>
      <vt:lpstr>'Forma 8'!VAS008_F_PavirsiniuNuotekuTvarkymasPriskirtaTukstLtKiti</vt:lpstr>
      <vt:lpstr>'Forma 8'!VAS008_F_PavirsiniuNuotekuTvarkymasPriskirtaTukstLtMasinos</vt:lpstr>
      <vt:lpstr>'Forma 8'!VAS008_F_PavirsiniuNuotekuTvarkymasPriskirtaTukstLtNematerialus</vt:lpstr>
      <vt:lpstr>'Forma 8'!VAS008_F_PavirsiniuNuotekuTvarkymasPriskirtaTukstLtPastatai</vt:lpstr>
      <vt:lpstr>'Forma 8'!VAS008_F_PavirsiniuNuotekuTvarkymasPriskirtaTukstLtStatiniai</vt:lpstr>
      <vt:lpstr>'Forma 8'!VAS008_F_PavirsiniuNuotekuTvarkymasPriskirtaTukstLtTransporto</vt:lpstr>
      <vt:lpstr>'Forma 8'!VAS008_F_PavirsiniuNuotekuTvarkymasPriskirtaTukstLtZeme</vt:lpstr>
      <vt:lpstr>'Forma 8'!VAS008_F_PavirsiniuNuotekuTvarkymasPriskirtaVandentiekioIrNuoteku</vt:lpstr>
      <vt:lpstr>'Forma 8'!VAS008_F_PavirsiniuNuotekuTvarkymasTiesiogiaiIsViso</vt:lpstr>
      <vt:lpstr>'Forma 8'!VAS008_F_PavirsiniuNuotekuTvarkymasTiesiogiaiTukstLtKiti</vt:lpstr>
      <vt:lpstr>'Forma 8'!VAS008_F_PavirsiniuNuotekuTvarkymasTiesiogiaiTukstLtMasinos</vt:lpstr>
      <vt:lpstr>'Forma 8'!VAS008_F_PavirsiniuNuotekuTvarkymasTiesiogiaiTukstLtNematerialus</vt:lpstr>
      <vt:lpstr>'Forma 8'!VAS008_F_PavirsiniuNuotekuTvarkymasTiesiogiaiTukstLtPastatai</vt:lpstr>
      <vt:lpstr>'Forma 8'!VAS008_F_PavirsiniuNuotekuTvarkymasTiesiogiaiTukstLtStatiniai</vt:lpstr>
      <vt:lpstr>'Forma 8'!VAS008_F_PavirsiniuNuotekuTvarkymasTiesiogiaiTukstLtTransporto</vt:lpstr>
      <vt:lpstr>'Forma 8'!VAS008_F_PavirsiniuNuotekuTvarkymasTiesiogiaiTukstLtZeme</vt:lpstr>
      <vt:lpstr>'Forma 8'!VAS008_F_PavirsiniuNuotekuTvarkymasTiesiogiaiVandentiekioIrNuoteku</vt:lpstr>
      <vt:lpstr>'Forma 8'!VAS008_F_ReguliuojamamIlgalaikiamTurtuiBendrosiosIsViso</vt:lpstr>
      <vt:lpstr>'Forma 8'!VAS008_F_ReguliuojamamIlgalaikiamTurtuiBendrosiosProcKiti</vt:lpstr>
      <vt:lpstr>'Forma 8'!VAS008_F_ReguliuojamamIlgalaikiamTurtuiBendrosiosProcMasinos</vt:lpstr>
      <vt:lpstr>'Forma 8'!VAS008_F_ReguliuojamamIlgalaikiamTurtuiBendrosiosProcNematerialus</vt:lpstr>
      <vt:lpstr>'Forma 8'!VAS008_F_ReguliuojamamIlgalaikiamTurtuiBendrosiosProcPastatai</vt:lpstr>
      <vt:lpstr>'Forma 8'!VAS008_F_ReguliuojamamIlgalaikiamTurtuiBendrosiosProcStatiniai</vt:lpstr>
      <vt:lpstr>'Forma 8'!VAS008_F_ReguliuojamamIlgalaikiamTurtuiBendrosiosProcTransporto</vt:lpstr>
      <vt:lpstr>'Forma 8'!VAS008_F_ReguliuojamamIlgalaikiamTurtuiBendrosiosProcZeme</vt:lpstr>
      <vt:lpstr>'Forma 8'!VAS008_F_ReguliuojamamIlgalaikiamTurtuiBendrosiosTukstLtKiti</vt:lpstr>
      <vt:lpstr>'Forma 8'!VAS008_F_ReguliuojamamIlgalaikiamTurtuiBendrosiosTukstLtMasinos</vt:lpstr>
      <vt:lpstr>'Forma 8'!VAS008_F_ReguliuojamamIlgalaikiamTurtuiBendrosiosTukstLtNematerialus</vt:lpstr>
      <vt:lpstr>'Forma 8'!VAS008_F_ReguliuojamamIlgalaikiamTurtuiBendrosiosTukstLtPastatai</vt:lpstr>
      <vt:lpstr>'Forma 8'!VAS008_F_ReguliuojamamIlgalaikiamTurtuiBendrosiosTukstLtStatiniai</vt:lpstr>
      <vt:lpstr>'Forma 8'!VAS008_F_ReguliuojamamIlgalaikiamTurtuiBendrosiosTukstLtTransporto</vt:lpstr>
      <vt:lpstr>'Forma 8'!VAS008_F_ReguliuojamamIlgalaikiamTurtuiBendrosiosTukstLtZeme</vt:lpstr>
      <vt:lpstr>'Forma 8'!VAS008_F_ReguliuojamamIlgalaikiamTurtuiNetiesioginesIsViso</vt:lpstr>
      <vt:lpstr>'Forma 8'!VAS008_F_ReguliuojamamIlgalaikiamTurtuiNetiesioginesProcKiti</vt:lpstr>
      <vt:lpstr>'Forma 8'!VAS008_F_ReguliuojamamIlgalaikiamTurtuiNetiesioginesProcMasinos</vt:lpstr>
      <vt:lpstr>'Forma 8'!VAS008_F_ReguliuojamamIlgalaikiamTurtuiNetiesioginesProcNematerialus</vt:lpstr>
      <vt:lpstr>'Forma 8'!VAS008_F_ReguliuojamamIlgalaikiamTurtuiNetiesioginesProcPastatai</vt:lpstr>
      <vt:lpstr>'Forma 8'!VAS008_F_ReguliuojamamIlgalaikiamTurtuiNetiesioginesProcStatiniai</vt:lpstr>
      <vt:lpstr>'Forma 8'!VAS008_F_ReguliuojamamIlgalaikiamTurtuiNetiesioginesProcTransporto</vt:lpstr>
      <vt:lpstr>'Forma 8'!VAS008_F_ReguliuojamamIlgalaikiamTurtuiNetiesioginesProcZeme</vt:lpstr>
      <vt:lpstr>'Forma 8'!VAS008_F_ReguliuojamamIlgalaikiamTurtuiNetiesioginesTukstLtKiti</vt:lpstr>
      <vt:lpstr>'Forma 8'!VAS008_F_ReguliuojamamIlgalaikiamTurtuiNetiesioginesTukstLtMasinos</vt:lpstr>
      <vt:lpstr>'Forma 8'!VAS008_F_ReguliuojamamIlgalaikiamTurtuiNetiesioginesTukstLtNematerialus</vt:lpstr>
      <vt:lpstr>'Forma 8'!VAS008_F_ReguliuojamamIlgalaikiamTurtuiNetiesioginesTukstLtPastatai</vt:lpstr>
      <vt:lpstr>'Forma 8'!VAS008_F_ReguliuojamamIlgalaikiamTurtuiNetiesioginesTukstLtStatiniai</vt:lpstr>
      <vt:lpstr>'Forma 8'!VAS008_F_ReguliuojamamIlgalaikiamTurtuiNetiesioginesTukstLtTransporto</vt:lpstr>
      <vt:lpstr>'Forma 8'!VAS008_F_ReguliuojamamIlgalaikiamTurtuiNetiesioginesTukstLtZeme</vt:lpstr>
      <vt:lpstr>'Forma 8'!VAS008_F_ReguliuojamamIlgalaikiamTurtuiPriskirtaIsViso</vt:lpstr>
      <vt:lpstr>'Forma 8'!VAS008_F_ReguliuojamamIlgalaikiamTurtuiPriskirtaTukstLtKiti</vt:lpstr>
      <vt:lpstr>'Forma 8'!VAS008_F_ReguliuojamamIlgalaikiamTurtuiPriskirtaTukstLtMasinos</vt:lpstr>
      <vt:lpstr>'Forma 8'!VAS008_F_ReguliuojamamIlgalaikiamTurtuiPriskirtaTukstLtNematerialus</vt:lpstr>
      <vt:lpstr>'Forma 8'!VAS008_F_ReguliuojamamIlgalaikiamTurtuiPriskirtaTukstLtPastatai</vt:lpstr>
      <vt:lpstr>'Forma 8'!VAS008_F_ReguliuojamamIlgalaikiamTurtuiPriskirtaTukstLtStatiniai</vt:lpstr>
      <vt:lpstr>'Forma 8'!VAS008_F_ReguliuojamamIlgalaikiamTurtuiPriskirtaTukstLtTransporto</vt:lpstr>
      <vt:lpstr>'Forma 8'!VAS008_F_ReguliuojamamIlgalaikiamTurtuiPriskirtaTukstLtZeme</vt:lpstr>
      <vt:lpstr>'Forma 8'!VAS008_F_ReguliuojamamIlgalaikiamTurtuiPriskirtaVandentiekioIrNuoteku</vt:lpstr>
      <vt:lpstr>'Forma 8'!VAS008_F_ReguliuojamoIlgalaikioTurtoTiesiogiaiIsViso</vt:lpstr>
      <vt:lpstr>'Forma 8'!VAS008_F_ReguliuojamoIlgalaikioTurtoTiesiogiaiTukstLtKiti</vt:lpstr>
      <vt:lpstr>'Forma 8'!VAS008_F_ReguliuojamoIlgalaikioTurtoTiesiogiaiTukstLtMasinos</vt:lpstr>
      <vt:lpstr>'Forma 8'!VAS008_F_ReguliuojamoIlgalaikioTurtoTiesiogiaiTukstLtNematerialus</vt:lpstr>
      <vt:lpstr>'Forma 8'!VAS008_F_ReguliuojamoIlgalaikioTurtoTiesiogiaiTukstLtPastatai</vt:lpstr>
      <vt:lpstr>'Forma 8'!VAS008_F_ReguliuojamoIlgalaikioTurtoTiesiogiaiTukstLtStatiniai</vt:lpstr>
      <vt:lpstr>'Forma 8'!VAS008_F_ReguliuojamoIlgalaikioTurtoTiesiogiaiTukstLtTransporto</vt:lpstr>
      <vt:lpstr>'Forma 8'!VAS008_F_ReguliuojamoIlgalaikioTurtoTiesiogiaiTukstLtZeme</vt:lpstr>
      <vt:lpstr>'Forma 8'!VAS008_F_ReguliuojamoIlgalaikioTurtoTiesiogiaiVandentiekioIrNuoteku</vt:lpstr>
      <vt:lpstr>'Forma 8'!VAS008_F_VersloVienetuiIrIsViso</vt:lpstr>
      <vt:lpstr>'Forma 8'!VAS008_F_VersloVienetuiIrTukstLtKiti</vt:lpstr>
      <vt:lpstr>'Forma 8'!VAS008_F_VersloVienetuiIrTukstLtMasinos</vt:lpstr>
      <vt:lpstr>'Forma 8'!VAS008_F_VersloVienetuiIrTukstLtNematerialus</vt:lpstr>
      <vt:lpstr>'Forma 8'!VAS008_F_VersloVienetuiIrTukstLtPastatai</vt:lpstr>
      <vt:lpstr>'Forma 8'!VAS008_F_VersloVienetuiIrTukstLtStatiniai</vt:lpstr>
      <vt:lpstr>'Forma 8'!VAS008_F_VersloVienetuiIrTukstLtTransporto</vt:lpstr>
      <vt:lpstr>'Forma 8'!VAS008_F_VersloVienetuiIrTukstLtZeme</vt:lpstr>
      <vt:lpstr>'Forma 8'!VAS008_F_VersloVienetuiIrVandentiekioIrNuoteku</vt:lpstr>
      <vt:lpstr>'Forma 9'!VAS009_D_20M</vt:lpstr>
      <vt:lpstr>'Forma 9'!VAS009_D_AdministracijosDarbuotojuSkaicius</vt:lpstr>
      <vt:lpstr>'Forma 9'!VAS009_D_AsenizaciniuVairuotojai</vt:lpstr>
      <vt:lpstr>'Forma 9'!VAS009_D_AtsiskaitomujuGeriamojoVandens</vt:lpstr>
      <vt:lpstr>'Forma 9'!VAS009_D_AvarinesTarnybosDarbuotojaiNuotekuSurinkimo</vt:lpstr>
      <vt:lpstr>'Forma 9'!VAS009_D_AvarinesTarnybosDarbuotojaiVandensPristatymo</vt:lpstr>
      <vt:lpstr>'Forma 9'!VAS009_D_BiologinisSuMechaniniu</vt:lpstr>
      <vt:lpstr>'Forma 9'!VAS009_D_DarbuotojaiDumbloApdorojime</vt:lpstr>
      <vt:lpstr>'Forma 9'!VAS009_D_DarbuotojaiDumbloGalutiniame</vt:lpstr>
      <vt:lpstr>'Forma 9'!VAS009_D_DarbuotojaiDumbloKompostavime</vt:lpstr>
      <vt:lpstr>'Forma 9'!VAS009_D_DarbuotojaiPirminioDumblo</vt:lpstr>
      <vt:lpstr>'Forma 9'!VAS009_D_DarbuotojuSkaiciusKitoje</vt:lpstr>
      <vt:lpstr>'Forma 9'!VAS009_D_DarbuotojuSkaiciusTiesiogineje</vt:lpstr>
      <vt:lpstr>'Forma 9'!VAS009_D_DarbuotojuVykdanciuTurto</vt:lpstr>
      <vt:lpstr>'Forma 9'!VAS009_D_DenitrifikacinisSuBiologiniu</vt:lpstr>
      <vt:lpstr>'Forma 9'!VAS009_D_DumblaveziuIrKitu</vt:lpstr>
      <vt:lpstr>'Forma 9'!VAS009_D_DumbloApdorojime</vt:lpstr>
      <vt:lpstr>'Forma 9'!VAS009_D_EnergetikoTarnyboje</vt:lpstr>
      <vt:lpstr>'Forma 9'!VAS009_D_GeriamojoVandensLaboratorijos</vt:lpstr>
      <vt:lpstr>'Forma 9'!VAS009_D_InfiltraciniuoseLaukuose</vt:lpstr>
      <vt:lpstr>'Forma 9'!VAS009_D_IsJuAiksteliuTvarkytojai</vt:lpstr>
      <vt:lpstr>'Forma 9'!VAS009_D_IsJuApskaitos</vt:lpstr>
      <vt:lpstr>'Forma 9'!VAS009_D_IsJuNuotekuSurinkimo</vt:lpstr>
      <vt:lpstr>'Forma 9'!VAS009_D_IsJuPagrindiniuDarbuotoju</vt:lpstr>
      <vt:lpstr>'Forma 9'!VAS009_D_IsJuTransportoTarnyboje</vt:lpstr>
      <vt:lpstr>'Forma 9'!VAS009_D_IsSioSkaiciaus</vt:lpstr>
      <vt:lpstr>'Forma 9'!VAS009_D_KitoseTarnybose</vt:lpstr>
      <vt:lpstr>'Forma 9'!VAS009_D_MechanikoRemonto</vt:lpstr>
      <vt:lpstr>'Forma 9'!VAS009_D_MechaninisNuotekuValymas</vt:lpstr>
      <vt:lpstr>'Forma 9'!VAS009_D_NetiesioginejeVeiklojeDirbanciuju</vt:lpstr>
      <vt:lpstr>'Forma 9'!VAS009_D_NuotekuLaboratorijosDabuotojai</vt:lpstr>
      <vt:lpstr>'Forma 9'!VAS009_D_NuotekuSurinkimoVeikloje</vt:lpstr>
      <vt:lpstr>'Forma 9'!VAS009_D_NuotekuTransportavimasAsenizacijos</vt:lpstr>
      <vt:lpstr>'Forma 9'!VAS009_D_NuotekuValyklose</vt:lpstr>
      <vt:lpstr>'Forma 9'!VAS009_D_PavirsiniuNuotekuTvarkyme</vt:lpstr>
      <vt:lpstr>'Forma 9'!VAS009_D_PERSONALOSKAICIUSIMONEJE</vt:lpstr>
      <vt:lpstr>'Forma 9'!VAS009_D_VandensPristatymoVeikloje</vt:lpstr>
      <vt:lpstr>'Forma 9'!VAS009_D_VandensRuosyklose</vt:lpstr>
      <vt:lpstr>'Forma 9'!VAS009_D_VandenveziuVairuotojaiVandensPristatymo</vt:lpstr>
      <vt:lpstr>'Forma 9'!VAS009_F_AdministracijosDarbuotojuSkaicius20M</vt:lpstr>
      <vt:lpstr>'Forma 9'!VAS009_F_AsenizaciniuVairuotojai20M</vt:lpstr>
      <vt:lpstr>'Forma 9'!VAS009_F_AtsiskaitomujuGeriamojoVandens20M</vt:lpstr>
      <vt:lpstr>'Forma 9'!VAS009_F_AvarinesTarnybosDarbuotojaiNuotekuSurinkimo20M</vt:lpstr>
      <vt:lpstr>'Forma 9'!VAS009_F_AvarinesTarnybosDarbuotojaiVandensPristatymo20M</vt:lpstr>
      <vt:lpstr>'Forma 9'!VAS009_F_BiologinisSuMechaniniu20M</vt:lpstr>
      <vt:lpstr>'Forma 9'!VAS009_F_DarbuotojaiDumbloApdorojime20M</vt:lpstr>
      <vt:lpstr>'Forma 9'!VAS009_F_DarbuotojaiDumbloGalutiniame20M</vt:lpstr>
      <vt:lpstr>'Forma 9'!VAS009_F_DarbuotojaiDumbloKompostavime20M</vt:lpstr>
      <vt:lpstr>'Forma 9'!VAS009_F_DarbuotojaiPirminioDumblo20M</vt:lpstr>
      <vt:lpstr>'Forma 9'!VAS009_F_DarbuotojuSkaiciusKitoje20M</vt:lpstr>
      <vt:lpstr>'Forma 9'!VAS009_F_DarbuotojuSkaiciusTiesiogineje20M</vt:lpstr>
      <vt:lpstr>'Forma 9'!VAS009_F_DarbuotojuVykdanciuTurto20M</vt:lpstr>
      <vt:lpstr>'Forma 9'!VAS009_F_DenitrifikacinisSuBiologiniu20M</vt:lpstr>
      <vt:lpstr>'Forma 9'!VAS009_F_DumblaveziuIrKitu20M</vt:lpstr>
      <vt:lpstr>'Forma 9'!VAS009_F_DumbloApdorojime20M</vt:lpstr>
      <vt:lpstr>'Forma 9'!VAS009_F_EnergetikoTarnyboje20M</vt:lpstr>
      <vt:lpstr>'Forma 9'!VAS009_F_GeriamojoVandensLaboratorijos20M</vt:lpstr>
      <vt:lpstr>'Forma 9'!VAS009_F_InfiltraciniuoseLaukuose20M</vt:lpstr>
      <vt:lpstr>'Forma 9'!VAS009_F_IsJuAiksteliuTvarkytojai20M</vt:lpstr>
      <vt:lpstr>'Forma 9'!VAS009_F_IsJuApskaitos20M</vt:lpstr>
      <vt:lpstr>'Forma 9'!VAS009_F_IsJuNuotekuSurinkimo20M</vt:lpstr>
      <vt:lpstr>'Forma 9'!VAS009_F_IsJuPagrindiniuDarbuotoju20M</vt:lpstr>
      <vt:lpstr>'Forma 9'!VAS009_F_IsJuTransportoTarnyboje20M</vt:lpstr>
      <vt:lpstr>'Forma 9'!VAS009_F_IsSioSkaiciaus20M</vt:lpstr>
      <vt:lpstr>'Forma 9'!VAS009_F_KitoseTarnybose20M</vt:lpstr>
      <vt:lpstr>'Forma 9'!VAS009_F_MechanikoRemonto20M</vt:lpstr>
      <vt:lpstr>'Forma 9'!VAS009_F_MechaninisNuotekuValymas20M</vt:lpstr>
      <vt:lpstr>'Forma 9'!VAS009_F_NetiesioginejeVeiklojeDirbanciuju20M</vt:lpstr>
      <vt:lpstr>'Forma 9'!VAS009_F_NuotekuLaboratorijosDabuotojai20M</vt:lpstr>
      <vt:lpstr>'Forma 9'!VAS009_F_NuotekuSurinkimoVeikloje20M</vt:lpstr>
      <vt:lpstr>'Forma 9'!VAS009_F_NuotekuTransportavimasAsenizacijos20M</vt:lpstr>
      <vt:lpstr>'Forma 9'!VAS009_F_NuotekuValyklose20M</vt:lpstr>
      <vt:lpstr>'Forma 9'!VAS009_F_PavirsiniuNuotekuTvarkyme20M</vt:lpstr>
      <vt:lpstr>'Forma 9'!VAS009_F_PERSONALOSKAICIUSIMONEJE20M</vt:lpstr>
      <vt:lpstr>'Forma 9'!VAS009_F_VandensPristatymoVeikloje20M</vt:lpstr>
      <vt:lpstr>'Forma 9'!VAS009_F_VandensRuosyklose20M</vt:lpstr>
      <vt:lpstr>'Forma 9'!VAS009_F_VandenveziuVairuotojaiVandensPristatymo20M</vt:lpstr>
      <vt:lpstr>'Forma 10'!VAS010_D_20M</vt:lpstr>
      <vt:lpstr>'Forma 10'!VAS010_D_AtsiskaitomujuApskaitosPrietaisu</vt:lpstr>
      <vt:lpstr>'Forma 10'!VAS010_D_BendrojojeadmininstracinejeVeikloje</vt:lpstr>
      <vt:lpstr>'Forma 10'!VAS010_D_BiologinioSuMechaniniu</vt:lpstr>
      <vt:lpstr>'Forma 10'!VAS010_D_DenitrifikacinioSuBiologiniu</vt:lpstr>
      <vt:lpstr>'Forma 10'!VAS010_D_ElektrosEnergijaPatalpu</vt:lpstr>
      <vt:lpstr>'Forma 10'!VAS010_D_ELEKTROSENERGIJOSSUVARTOJIMAS</vt:lpstr>
      <vt:lpstr>'Forma 10'!VAS010_D_GeriamojoVandensGavybos</vt:lpstr>
      <vt:lpstr>'Forma 10'!VAS010_D_GeriamojoVandensPristatymo</vt:lpstr>
      <vt:lpstr>'Forma 10'!VAS010_D_GeriamojoVandensRuosimo</vt:lpstr>
      <vt:lpstr>'Forma 10'!VAS010_D_IsSioSkaiciaus</vt:lpstr>
      <vt:lpstr>'Forma 10'!VAS010_D_IsSioSkaiciaus2</vt:lpstr>
      <vt:lpstr>'Forma 10'!VAS010_D_KitojeReguliuojamojeIr</vt:lpstr>
      <vt:lpstr>'Forma 10'!VAS010_D_MechaninioNuotekuValymo</vt:lpstr>
      <vt:lpstr>'Forma 10'!VAS010_D_NetiesioginejeVeikloje</vt:lpstr>
      <vt:lpstr>'Forma 10'!VAS010_D_NuotekuDumbloTvarkymo</vt:lpstr>
      <vt:lpstr>'Forma 10'!VAS010_D_NuotekuSurinkimoVeikloje</vt:lpstr>
      <vt:lpstr>'Forma 10'!VAS010_D_NuotekuValyklose</vt:lpstr>
      <vt:lpstr>'Forma 10'!VAS010_D_PavirsiniuNuotekuSurinkimo</vt:lpstr>
      <vt:lpstr>'Forma 10'!VAS010_D_PavirsiniuNuotekuTvarkymo</vt:lpstr>
      <vt:lpstr>'Forma 10'!VAS010_D_PavirsiniuNuotekuValymo</vt:lpstr>
      <vt:lpstr>'Forma 10'!VAS010_D_ReguliuojamojeVeikloje</vt:lpstr>
      <vt:lpstr>'Forma 10'!VAS010_F_AtsiskaitomujuApskaitosPrietaisu20M</vt:lpstr>
      <vt:lpstr>'Forma 10'!VAS010_F_BendrojojeadmininstracinejeVeikloje20M</vt:lpstr>
      <vt:lpstr>'Forma 10'!VAS010_F_BiologinioSuMechaniniu20M</vt:lpstr>
      <vt:lpstr>'Forma 10'!VAS010_F_DenitrifikacinioSuBiologiniu20M</vt:lpstr>
      <vt:lpstr>'Forma 10'!VAS010_F_ElektrosEnergijaPatalpu20M</vt:lpstr>
      <vt:lpstr>'Forma 10'!VAS010_F_ELEKTROSENERGIJOSSUVARTOJIMAS20M</vt:lpstr>
      <vt:lpstr>'Forma 10'!VAS010_F_GeriamojoVandensGavybos20M</vt:lpstr>
      <vt:lpstr>'Forma 10'!VAS010_F_GeriamojoVandensPristatymo20M</vt:lpstr>
      <vt:lpstr>'Forma 10'!VAS010_F_GeriamojoVandensRuosimo20M</vt:lpstr>
      <vt:lpstr>'Forma 10'!VAS010_F_IsSioSkaiciaus20M</vt:lpstr>
      <vt:lpstr>'Forma 10'!VAS010_F_IsSioSkaiciaus220M</vt:lpstr>
      <vt:lpstr>'Forma 10'!VAS010_F_KitojeReguliuojamojeIr20M</vt:lpstr>
      <vt:lpstr>'Forma 10'!VAS010_F_MechaninioNuotekuValymo20M</vt:lpstr>
      <vt:lpstr>'Forma 10'!VAS010_F_NetiesioginejeVeikloje20M</vt:lpstr>
      <vt:lpstr>'Forma 10'!VAS010_F_NuotekuDumbloTvarkymo20M</vt:lpstr>
      <vt:lpstr>'Forma 10'!VAS010_F_NuotekuSurinkimoVeikloje20M</vt:lpstr>
      <vt:lpstr>'Forma 10'!VAS010_F_NuotekuValyklose20M</vt:lpstr>
      <vt:lpstr>'Forma 10'!VAS010_F_PavirsiniuNuotekuSurinkimo20M</vt:lpstr>
      <vt:lpstr>'Forma 10'!VAS010_F_PavirsiniuNuotekuTvarkymo20M</vt:lpstr>
      <vt:lpstr>'Forma 10'!VAS010_F_PavirsiniuNuotekuValymo20M</vt:lpstr>
      <vt:lpstr>'Forma 10'!VAS010_F_ReguliuojamojeVeikloje20M</vt:lpstr>
      <vt:lpstr>'Forma 11'!VAS011_D_AptarnavimoSanaudos</vt:lpstr>
      <vt:lpstr>'Forma 11'!VAS011_D_AtskaitymaiSocialiniamDraudimui</vt:lpstr>
      <vt:lpstr>'Forma 11'!VAS011_D_DarboSaugosSanaudos</vt:lpstr>
      <vt:lpstr>'Forma 11'!VAS011_D_DarboUzmokescioSanaudos</vt:lpstr>
      <vt:lpstr>'Forma 11'!VAS011_D_DraudimoPaslauguSanaudos</vt:lpstr>
      <vt:lpstr>'Forma 11'!VAS011_D_EinamojoRemontomedziagu</vt:lpstr>
      <vt:lpstr>'Forma 11'!VAS011_D_ElektrosEnergijosSanaudos</vt:lpstr>
      <vt:lpstr>'Forma 11'!VAS011_D_IAtsiskaitomujuApskaitos</vt:lpstr>
      <vt:lpstr>'Forma 11'!VAS011_D_II1gavyba</vt:lpstr>
      <vt:lpstr>'Forma 11'!VAS011_D_II2ruosimas</vt:lpstr>
      <vt:lpstr>'Forma 11'!VAS011_D_II3pristatymas</vt:lpstr>
      <vt:lpstr>'Forma 11'!VAS011_D_IIGeriamojoVandens</vt:lpstr>
      <vt:lpstr>'Forma 11'!VAS011_D_III1surinkimas</vt:lpstr>
      <vt:lpstr>'Forma 11'!VAS011_D_III2valymas</vt:lpstr>
      <vt:lpstr>'Forma 11'!VAS011_D_III3nuotekuDumblo</vt:lpstr>
      <vt:lpstr>'Forma 11'!VAS011_D_IIINuotekuTvarkymas</vt:lpstr>
      <vt:lpstr>'Forma 11'!VAS011_D_IlgalaikioTurtoNusidevejimo</vt:lpstr>
      <vt:lpstr>'Forma 11'!VAS011_D_ImokuIGarantini</vt:lpstr>
      <vt:lpstr>'Forma 11'!VAS011_D_IVPavirsiniuNuoteku</vt:lpstr>
      <vt:lpstr>'Forma 11'!VAS011_D_KanceliarinesPastoSanaudos</vt:lpstr>
      <vt:lpstr>'Forma 11'!VAS011_D_KitiMokesciai</vt:lpstr>
      <vt:lpstr>'Forma 11'!VAS011_D_KitosSanaudos</vt:lpstr>
      <vt:lpstr>'Forma 11'!VAS011_D_KitosSanaudos1</vt:lpstr>
      <vt:lpstr>'Forma 11'!VAS011_D_KituPaslauguSanaudos</vt:lpstr>
      <vt:lpstr>'Forma 11'!VAS011_D_KuroSanaudos</vt:lpstr>
      <vt:lpstr>'Forma 11'!VAS011_D_Mokesciai</vt:lpstr>
      <vt:lpstr>'Forma 11'!VAS011_D_NekilnojamoTurtoMokescai</vt:lpstr>
      <vt:lpstr>'Forma 11'!VAS011_D_NetiesioginiuSanauduPaskirstymo</vt:lpstr>
      <vt:lpstr>'Forma 11'!VAS011_D_NetiesioginiuVeiklosSanaudu</vt:lpstr>
      <vt:lpstr>'Forma 11'!VAS011_D_PersonaloMokymoSanaudos</vt:lpstr>
      <vt:lpstr>'Forma 11'!VAS011_D_ReguliuojamosVeiklosVerslo</vt:lpstr>
      <vt:lpstr>'Forma 11'!VAS011_D_RemontoDarbuPagal</vt:lpstr>
      <vt:lpstr>'Forma 11'!VAS011_D_Sanaudos1</vt:lpstr>
      <vt:lpstr>'Forma 11'!VAS011_D_Sanaudos10</vt:lpstr>
      <vt:lpstr>'Forma 11'!VAS011_D_Sanaudos11</vt:lpstr>
      <vt:lpstr>'Forma 11'!VAS011_D_Sanaudos12</vt:lpstr>
      <vt:lpstr>'Forma 11'!VAS011_D_Sanaudos13</vt:lpstr>
      <vt:lpstr>'Forma 11'!VAS011_D_Sanaudos14</vt:lpstr>
      <vt:lpstr>'Forma 11'!VAS011_D_Sanaudos15</vt:lpstr>
      <vt:lpstr>'Forma 11'!VAS011_D_Sanaudos16</vt:lpstr>
      <vt:lpstr>'Forma 11'!VAS011_D_Sanaudos17</vt:lpstr>
      <vt:lpstr>'Forma 11'!VAS011_D_Sanaudos18</vt:lpstr>
      <vt:lpstr>'Forma 11'!VAS011_D_Sanaudos19</vt:lpstr>
      <vt:lpstr>'Forma 11'!VAS011_D_Sanaudos2</vt:lpstr>
      <vt:lpstr>'Forma 11'!VAS011_D_Sanaudos20</vt:lpstr>
      <vt:lpstr>'Forma 11'!VAS011_D_Sanaudos3</vt:lpstr>
      <vt:lpstr>'Forma 11'!VAS011_D_Sanaudos4</vt:lpstr>
      <vt:lpstr>'Forma 11'!VAS011_D_Sanaudos5</vt:lpstr>
      <vt:lpstr>'Forma 11'!VAS011_D_Sanaudos6</vt:lpstr>
      <vt:lpstr>'Forma 11'!VAS011_D_Sanaudos7</vt:lpstr>
      <vt:lpstr>'Forma 11'!VAS011_D_Sanaudos8</vt:lpstr>
      <vt:lpstr>'Forma 11'!VAS011_D_Sanaudos9</vt:lpstr>
      <vt:lpstr>'Forma 11'!VAS011_D_SilumosEnergijosSanaudos</vt:lpstr>
      <vt:lpstr>'Forma 11'!VAS011_D_TransportoPaslauguPagal</vt:lpstr>
      <vt:lpstr>'Forma 11'!VAS011_D_TurtuNuomosSanaudos</vt:lpstr>
      <vt:lpstr>'Forma 11'!VAS011_D_VIIKitosVeiklos</vt:lpstr>
      <vt:lpstr>'Forma 11'!VAS011_D_VIKitosReguliuojamos</vt:lpstr>
      <vt:lpstr>'Forma 11'!VAS011_D_VISO</vt:lpstr>
      <vt:lpstr>'Forma 11'!VAS011_D_VISOSVANDENTVARKOSSANAUDOS</vt:lpstr>
      <vt:lpstr>'Forma 11'!VAS011_D_VNuotekuTransportavimas</vt:lpstr>
      <vt:lpstr>'Forma 11'!VAS011_D_ZemesNuomosMokesciai</vt:lpstr>
      <vt:lpstr>'Forma 11'!VAS011_F_AptarnavimoSanaudosIAtsiskaitomujuApskaitos</vt:lpstr>
      <vt:lpstr>'Forma 11'!VAS011_F_AptarnavimoSanaudosII1gavyba</vt:lpstr>
      <vt:lpstr>'Forma 11'!VAS011_F_AptarnavimoSanaudosII2ruosimas</vt:lpstr>
      <vt:lpstr>'Forma 11'!VAS011_F_AptarnavimoSanaudosII3pristatymas</vt:lpstr>
      <vt:lpstr>'Forma 11'!VAS011_F_AptarnavimoSanaudosIII1surinkimas</vt:lpstr>
      <vt:lpstr>'Forma 11'!VAS011_F_AptarnavimoSanaudosIII2valymas</vt:lpstr>
      <vt:lpstr>'Forma 11'!VAS011_F_AptarnavimoSanaudosIII3nuotekuDumblo</vt:lpstr>
      <vt:lpstr>'Forma 11'!VAS011_F_AptarnavimoSanaudosIVPavirsiniuNuoteku</vt:lpstr>
      <vt:lpstr>'Forma 11'!VAS011_F_AptarnavimoSanaudosVIIKitosVeiklos</vt:lpstr>
      <vt:lpstr>'Forma 11'!VAS011_F_AptarnavimoSanaudosVIKitosReguliuojamos</vt:lpstr>
      <vt:lpstr>'Forma 11'!VAS011_F_AptarnavimoSanaudosVISO</vt:lpstr>
      <vt:lpstr>'Forma 11'!VAS011_F_AptarnavimoSanaudosVISOSVANDENTVARKOSSANAUDOS</vt:lpstr>
      <vt:lpstr>'Forma 11'!VAS011_F_AptarnavimoSanaudosVNuotekuTransportavimas</vt:lpstr>
      <vt:lpstr>'Forma 11'!VAS011_F_AtskaitymaiSocialiniamDraudimuiIAtsiskaitomujuApskaitos</vt:lpstr>
      <vt:lpstr>'Forma 11'!VAS011_F_AtskaitymaiSocialiniamDraudimuiII1gavyba</vt:lpstr>
      <vt:lpstr>'Forma 11'!VAS011_F_AtskaitymaiSocialiniamDraudimuiII2ruosimas</vt:lpstr>
      <vt:lpstr>'Forma 11'!VAS011_F_AtskaitymaiSocialiniamDraudimuiII3pristatymas</vt:lpstr>
      <vt:lpstr>'Forma 11'!VAS011_F_AtskaitymaiSocialiniamDraudimuiIII1surinkimas</vt:lpstr>
      <vt:lpstr>'Forma 11'!VAS011_F_AtskaitymaiSocialiniamDraudimuiIII2valymas</vt:lpstr>
      <vt:lpstr>'Forma 11'!VAS011_F_AtskaitymaiSocialiniamDraudimuiIII3nuotekuDumblo</vt:lpstr>
      <vt:lpstr>'Forma 11'!VAS011_F_AtskaitymaiSocialiniamDraudimuiIVPavirsiniuNuoteku</vt:lpstr>
      <vt:lpstr>'Forma 11'!VAS011_F_AtskaitymaiSocialiniamDraudimuiVIIKitosVeiklos</vt:lpstr>
      <vt:lpstr>'Forma 11'!VAS011_F_AtskaitymaiSocialiniamDraudimuiVIKitosReguliuojamos</vt:lpstr>
      <vt:lpstr>'Forma 11'!VAS011_F_AtskaitymaiSocialiniamDraudimuiVISO</vt:lpstr>
      <vt:lpstr>'Forma 11'!VAS011_F_AtskaitymaiSocialiniamDraudimuiVISOSVANDENTVARKOSSANAUDOS</vt:lpstr>
      <vt:lpstr>'Forma 11'!VAS011_F_AtskaitymaiSocialiniamDraudimuiVNuotekuTransportavimas</vt:lpstr>
      <vt:lpstr>'Forma 11'!VAS011_F_DarboSaugosSanaudosIAtsiskaitomujuApskaitos</vt:lpstr>
      <vt:lpstr>'Forma 11'!VAS011_F_DarboSaugosSanaudosII1gavyba</vt:lpstr>
      <vt:lpstr>'Forma 11'!VAS011_F_DarboSaugosSanaudosII2ruosimas</vt:lpstr>
      <vt:lpstr>'Forma 11'!VAS011_F_DarboSaugosSanaudosII3pristatymas</vt:lpstr>
      <vt:lpstr>'Forma 11'!VAS011_F_DarboSaugosSanaudosIII1surinkimas</vt:lpstr>
      <vt:lpstr>'Forma 11'!VAS011_F_DarboSaugosSanaudosIII2valymas</vt:lpstr>
      <vt:lpstr>'Forma 11'!VAS011_F_DarboSaugosSanaudosIII3nuotekuDumblo</vt:lpstr>
      <vt:lpstr>'Forma 11'!VAS011_F_DarboSaugosSanaudosIVPavirsiniuNuoteku</vt:lpstr>
      <vt:lpstr>'Forma 11'!VAS011_F_DarboSaugosSanaudosVIIKitosVeiklos</vt:lpstr>
      <vt:lpstr>'Forma 11'!VAS011_F_DarboSaugosSanaudosVIKitosReguliuojamos</vt:lpstr>
      <vt:lpstr>'Forma 11'!VAS011_F_DarboSaugosSanaudosVISO</vt:lpstr>
      <vt:lpstr>'Forma 11'!VAS011_F_DarboSaugosSanaudosVISOSVANDENTVARKOSSANAUDOS</vt:lpstr>
      <vt:lpstr>'Forma 11'!VAS011_F_DarboSaugosSanaudosVNuotekuTransportavimas</vt:lpstr>
      <vt:lpstr>'Forma 11'!VAS011_F_DarboUzmokescioSanaudosIAtsiskaitomujuApskaitos</vt:lpstr>
      <vt:lpstr>'Forma 11'!VAS011_F_DarboUzmokescioSanaudosII1gavyba</vt:lpstr>
      <vt:lpstr>'Forma 11'!VAS011_F_DarboUzmokescioSanaudosII2ruosimas</vt:lpstr>
      <vt:lpstr>'Forma 11'!VAS011_F_DarboUzmokescioSanaudosII3pristatymas</vt:lpstr>
      <vt:lpstr>'Forma 11'!VAS011_F_DarboUzmokescioSanaudosIII1surinkimas</vt:lpstr>
      <vt:lpstr>'Forma 11'!VAS011_F_DarboUzmokescioSanaudosIII2valymas</vt:lpstr>
      <vt:lpstr>'Forma 11'!VAS011_F_DarboUzmokescioSanaudosIII3nuotekuDumblo</vt:lpstr>
      <vt:lpstr>'Forma 11'!VAS011_F_DarboUzmokescioSanaudosIVPavirsiniuNuoteku</vt:lpstr>
      <vt:lpstr>'Forma 11'!VAS011_F_DarboUzmokescioSanaudosVIIKitosVeiklos</vt:lpstr>
      <vt:lpstr>'Forma 11'!VAS011_F_DarboUzmokescioSanaudosVIKitosReguliuojamos</vt:lpstr>
      <vt:lpstr>'Forma 11'!VAS011_F_DarboUzmokescioSanaudosVISO</vt:lpstr>
      <vt:lpstr>'Forma 11'!VAS011_F_DarboUzmokescioSanaudosVISOSVANDENTVARKOSSANAUDOS</vt:lpstr>
      <vt:lpstr>'Forma 11'!VAS011_F_DarboUzmokescioSanaudosVNuotekuTransportavimas</vt:lpstr>
      <vt:lpstr>'Forma 11'!VAS011_F_DraudimoPaslauguSanaudosIAtsiskaitomujuApskaitos</vt:lpstr>
      <vt:lpstr>'Forma 11'!VAS011_F_DraudimoPaslauguSanaudosII1gavyba</vt:lpstr>
      <vt:lpstr>'Forma 11'!VAS011_F_DraudimoPaslauguSanaudosII2ruosimas</vt:lpstr>
      <vt:lpstr>'Forma 11'!VAS011_F_DraudimoPaslauguSanaudosII3pristatymas</vt:lpstr>
      <vt:lpstr>'Forma 11'!VAS011_F_DraudimoPaslauguSanaudosIII1surinkimas</vt:lpstr>
      <vt:lpstr>'Forma 11'!VAS011_F_DraudimoPaslauguSanaudosIII2valymas</vt:lpstr>
      <vt:lpstr>'Forma 11'!VAS011_F_DraudimoPaslauguSanaudosIII3nuotekuDumblo</vt:lpstr>
      <vt:lpstr>'Forma 11'!VAS011_F_DraudimoPaslauguSanaudosIVPavirsiniuNuoteku</vt:lpstr>
      <vt:lpstr>'Forma 11'!VAS011_F_DraudimoPaslauguSanaudosVIIKitosVeiklos</vt:lpstr>
      <vt:lpstr>'Forma 11'!VAS011_F_DraudimoPaslauguSanaudosVIKitosReguliuojamos</vt:lpstr>
      <vt:lpstr>'Forma 11'!VAS011_F_DraudimoPaslauguSanaudosVISO</vt:lpstr>
      <vt:lpstr>'Forma 11'!VAS011_F_DraudimoPaslauguSanaudosVISOSVANDENTVARKOSSANAUDOS</vt:lpstr>
      <vt:lpstr>'Forma 11'!VAS011_F_DraudimoPaslauguSanaudosVNuotekuTransportavimas</vt:lpstr>
      <vt:lpstr>'Forma 11'!VAS011_F_EinamojoRemontomedziaguIAtsiskaitomujuApskaitos</vt:lpstr>
      <vt:lpstr>'Forma 11'!VAS011_F_EinamojoRemontomedziaguII1gavyba</vt:lpstr>
      <vt:lpstr>'Forma 11'!VAS011_F_EinamojoRemontomedziaguII2ruosimas</vt:lpstr>
      <vt:lpstr>'Forma 11'!VAS011_F_EinamojoRemontomedziaguII3pristatymas</vt:lpstr>
      <vt:lpstr>'Forma 11'!VAS011_F_EinamojoRemontomedziaguIII1surinkimas</vt:lpstr>
      <vt:lpstr>'Forma 11'!VAS011_F_EinamojoRemontomedziaguIII2valymas</vt:lpstr>
      <vt:lpstr>'Forma 11'!VAS011_F_EinamojoRemontomedziaguIII3nuotekuDumblo</vt:lpstr>
      <vt:lpstr>'Forma 11'!VAS011_F_EinamojoRemontomedziaguIVPavirsiniuNuoteku</vt:lpstr>
      <vt:lpstr>'Forma 11'!VAS011_F_EinamojoRemontomedziaguVIIKitosVeiklos</vt:lpstr>
      <vt:lpstr>'Forma 11'!VAS011_F_EinamojoRemontomedziaguVIKitosReguliuojamos</vt:lpstr>
      <vt:lpstr>'Forma 11'!VAS011_F_EinamojoRemontomedziaguVISO</vt:lpstr>
      <vt:lpstr>'Forma 11'!VAS011_F_EinamojoRemontomedziaguVISOSVANDENTVARKOSSANAUDOS</vt:lpstr>
      <vt:lpstr>'Forma 11'!VAS011_F_EinamojoRemontomedziaguVNuotekuTransportavimas</vt:lpstr>
      <vt:lpstr>'Forma 11'!VAS011_F_ElektrosEnergijosSanaudosIAtsiskaitomujuApskaitos</vt:lpstr>
      <vt:lpstr>'Forma 11'!VAS011_F_ElektrosEnergijosSanaudosII1gavyba</vt:lpstr>
      <vt:lpstr>'Forma 11'!VAS011_F_ElektrosEnergijosSanaudosII2ruosimas</vt:lpstr>
      <vt:lpstr>'Forma 11'!VAS011_F_ElektrosEnergijosSanaudosII3pristatymas</vt:lpstr>
      <vt:lpstr>'Forma 11'!VAS011_F_ElektrosEnergijosSanaudosIII1surinkimas</vt:lpstr>
      <vt:lpstr>'Forma 11'!VAS011_F_ElektrosEnergijosSanaudosIII2valymas</vt:lpstr>
      <vt:lpstr>'Forma 11'!VAS011_F_ElektrosEnergijosSanaudosIII3nuotekuDumblo</vt:lpstr>
      <vt:lpstr>'Forma 11'!VAS011_F_ElektrosEnergijosSanaudosIVPavirsiniuNuoteku</vt:lpstr>
      <vt:lpstr>'Forma 11'!VAS011_F_ElektrosEnergijosSanaudosVIIKitosVeiklos</vt:lpstr>
      <vt:lpstr>'Forma 11'!VAS011_F_ElektrosEnergijosSanaudosVIKitosReguliuojamos</vt:lpstr>
      <vt:lpstr>'Forma 11'!VAS011_F_ElektrosEnergijosSanaudosVISO</vt:lpstr>
      <vt:lpstr>'Forma 11'!VAS011_F_ElektrosEnergijosSanaudosVISOSVANDENTVARKOSSANAUDOS</vt:lpstr>
      <vt:lpstr>'Forma 11'!VAS011_F_ElektrosEnergijosSanaudosVNuotekuTransportavimas</vt:lpstr>
      <vt:lpstr>'Forma 11'!VAS011_F_IlgalaikioTurtoNusidevejimoIAtsiskaitomujuApskaitos</vt:lpstr>
      <vt:lpstr>'Forma 11'!VAS011_F_IlgalaikioTurtoNusidevejimoII1gavyba</vt:lpstr>
      <vt:lpstr>'Forma 11'!VAS011_F_IlgalaikioTurtoNusidevejimoII2ruosimas</vt:lpstr>
      <vt:lpstr>'Forma 11'!VAS011_F_IlgalaikioTurtoNusidevejimoII3pristatymas</vt:lpstr>
      <vt:lpstr>'Forma 11'!VAS011_F_IlgalaikioTurtoNusidevejimoIII1surinkimas</vt:lpstr>
      <vt:lpstr>'Forma 11'!VAS011_F_IlgalaikioTurtoNusidevejimoIII2valymas</vt:lpstr>
      <vt:lpstr>'Forma 11'!VAS011_F_IlgalaikioTurtoNusidevejimoIII3nuotekuDumblo</vt:lpstr>
      <vt:lpstr>'Forma 11'!VAS011_F_IlgalaikioTurtoNusidevejimoIVPavirsiniuNuoteku</vt:lpstr>
      <vt:lpstr>'Forma 11'!VAS011_F_IlgalaikioTurtoNusidevejimoVIIKitosVeiklos</vt:lpstr>
      <vt:lpstr>'Forma 11'!VAS011_F_IlgalaikioTurtoNusidevejimoVIKitosReguliuojamos</vt:lpstr>
      <vt:lpstr>'Forma 11'!VAS011_F_IlgalaikioTurtoNusidevejimoVISO</vt:lpstr>
      <vt:lpstr>'Forma 11'!VAS011_F_IlgalaikioTurtoNusidevejimoVISOSVANDENTVARKOSSANAUDOS</vt:lpstr>
      <vt:lpstr>'Forma 11'!VAS011_F_IlgalaikioTurtoNusidevejimoVNuotekuTransportavimas</vt:lpstr>
      <vt:lpstr>'Forma 11'!VAS011_F_ImokuIGarantiniIAtsiskaitomujuApskaitos</vt:lpstr>
      <vt:lpstr>'Forma 11'!VAS011_F_ImokuIGarantiniII1gavyba</vt:lpstr>
      <vt:lpstr>'Forma 11'!VAS011_F_ImokuIGarantiniII2ruosimas</vt:lpstr>
      <vt:lpstr>'Forma 11'!VAS011_F_ImokuIGarantiniII3pristatymas</vt:lpstr>
      <vt:lpstr>'Forma 11'!VAS011_F_ImokuIGarantiniIII1surinkimas</vt:lpstr>
      <vt:lpstr>'Forma 11'!VAS011_F_ImokuIGarantiniIII2valymas</vt:lpstr>
      <vt:lpstr>'Forma 11'!VAS011_F_ImokuIGarantiniIII3nuotekuDumblo</vt:lpstr>
      <vt:lpstr>'Forma 11'!VAS011_F_ImokuIGarantiniIVPavirsiniuNuoteku</vt:lpstr>
      <vt:lpstr>'Forma 11'!VAS011_F_ImokuIGarantiniVIIKitosVeiklos</vt:lpstr>
      <vt:lpstr>'Forma 11'!VAS011_F_ImokuIGarantiniVIKitosReguliuojamos</vt:lpstr>
      <vt:lpstr>'Forma 11'!VAS011_F_ImokuIGarantiniVISO</vt:lpstr>
      <vt:lpstr>'Forma 11'!VAS011_F_ImokuIGarantiniVISOSVANDENTVARKOSSANAUDOS</vt:lpstr>
      <vt:lpstr>'Forma 11'!VAS011_F_ImokuIGarantiniVNuotekuTransportavimas</vt:lpstr>
      <vt:lpstr>'Forma 11'!VAS011_F_KanceliarinesPastoSanaudosIAtsiskaitomujuApskaitos</vt:lpstr>
      <vt:lpstr>'Forma 11'!VAS011_F_KanceliarinesPastoSanaudosII1gavyba</vt:lpstr>
      <vt:lpstr>'Forma 11'!VAS011_F_KanceliarinesPastoSanaudosII2ruosimas</vt:lpstr>
      <vt:lpstr>'Forma 11'!VAS011_F_KanceliarinesPastoSanaudosII3pristatymas</vt:lpstr>
      <vt:lpstr>'Forma 11'!VAS011_F_KanceliarinesPastoSanaudosIII1surinkimas</vt:lpstr>
      <vt:lpstr>'Forma 11'!VAS011_F_KanceliarinesPastoSanaudosIII2valymas</vt:lpstr>
      <vt:lpstr>'Forma 11'!VAS011_F_KanceliarinesPastoSanaudosIII3nuotekuDumblo</vt:lpstr>
      <vt:lpstr>'Forma 11'!VAS011_F_KanceliarinesPastoSanaudosIVPavirsiniuNuoteku</vt:lpstr>
      <vt:lpstr>'Forma 11'!VAS011_F_KanceliarinesPastoSanaudosVIIKitosVeiklos</vt:lpstr>
      <vt:lpstr>'Forma 11'!VAS011_F_KanceliarinesPastoSanaudosVIKitosReguliuojamos</vt:lpstr>
      <vt:lpstr>'Forma 11'!VAS011_F_KanceliarinesPastoSanaudosVISO</vt:lpstr>
      <vt:lpstr>'Forma 11'!VAS011_F_KanceliarinesPastoSanaudosVISOSVANDENTVARKOSSANAUDOS</vt:lpstr>
      <vt:lpstr>'Forma 11'!VAS011_F_KanceliarinesPastoSanaudosVNuotekuTransportavimas</vt:lpstr>
      <vt:lpstr>'Forma 11'!VAS011_F_KitiMokesciaiIAtsiskaitomujuApskaitos</vt:lpstr>
      <vt:lpstr>'Forma 11'!VAS011_F_KitiMokesciaiII1gavyba</vt:lpstr>
      <vt:lpstr>'Forma 11'!VAS011_F_KitiMokesciaiII2ruosimas</vt:lpstr>
      <vt:lpstr>'Forma 11'!VAS011_F_KitiMokesciaiII3pristatymas</vt:lpstr>
      <vt:lpstr>'Forma 11'!VAS011_F_KitiMokesciaiIII1surinkimas</vt:lpstr>
      <vt:lpstr>'Forma 11'!VAS011_F_KitiMokesciaiIII2valymas</vt:lpstr>
      <vt:lpstr>'Forma 11'!VAS011_F_KitiMokesciaiIII3nuotekuDumblo</vt:lpstr>
      <vt:lpstr>'Forma 11'!VAS011_F_KitiMokesciaiIVPavirsiniuNuoteku</vt:lpstr>
      <vt:lpstr>'Forma 11'!VAS011_F_KitiMokesciaiVIIKitosVeiklos</vt:lpstr>
      <vt:lpstr>'Forma 11'!VAS011_F_KitiMokesciaiVIKitosReguliuojamos</vt:lpstr>
      <vt:lpstr>'Forma 11'!VAS011_F_KitiMokesciaiVISO</vt:lpstr>
      <vt:lpstr>'Forma 11'!VAS011_F_KitiMokesciaiVISOSVANDENTVARKOSSANAUDOS</vt:lpstr>
      <vt:lpstr>'Forma 11'!VAS011_F_KitiMokesciaiVNuotekuTransportavimas</vt:lpstr>
      <vt:lpstr>'Forma 11'!VAS011_F_KitosSanaudos1IAtsiskaitomujuApskaitos</vt:lpstr>
      <vt:lpstr>'Forma 11'!VAS011_F_KitosSanaudos1II1gavyba</vt:lpstr>
      <vt:lpstr>'Forma 11'!VAS011_F_KitosSanaudos1II2ruosimas</vt:lpstr>
      <vt:lpstr>'Forma 11'!VAS011_F_KitosSanaudos1II3pristatymas</vt:lpstr>
      <vt:lpstr>'Forma 11'!VAS011_F_KitosSanaudos1III1surinkimas</vt:lpstr>
      <vt:lpstr>'Forma 11'!VAS011_F_KitosSanaudos1III2valymas</vt:lpstr>
      <vt:lpstr>'Forma 11'!VAS011_F_KitosSanaudos1III3nuotekuDumblo</vt:lpstr>
      <vt:lpstr>'Forma 11'!VAS011_F_KitosSanaudos1IVPavirsiniuNuoteku</vt:lpstr>
      <vt:lpstr>'Forma 11'!VAS011_F_KitosSanaudos1VIIKitosVeiklos</vt:lpstr>
      <vt:lpstr>'Forma 11'!VAS011_F_KitosSanaudos1VIKitosReguliuojamos</vt:lpstr>
      <vt:lpstr>'Forma 11'!VAS011_F_KitosSanaudos1VISO</vt:lpstr>
      <vt:lpstr>'Forma 11'!VAS011_F_KitosSanaudos1VISOSVANDENTVARKOSSANAUDOS</vt:lpstr>
      <vt:lpstr>'Forma 11'!VAS011_F_KitosSanaudos1VNuotekuTransportavimas</vt:lpstr>
      <vt:lpstr>'Forma 11'!VAS011_F_KitosSanaudosIAtsiskaitomujuApskaitos</vt:lpstr>
      <vt:lpstr>'Forma 11'!VAS011_F_KitosSanaudosII1gavyba</vt:lpstr>
      <vt:lpstr>'Forma 11'!VAS011_F_KitosSanaudosII2ruosimas</vt:lpstr>
      <vt:lpstr>'Forma 11'!VAS011_F_KitosSanaudosII3pristatymas</vt:lpstr>
      <vt:lpstr>'Forma 11'!VAS011_F_KitosSanaudosIII1surinkimas</vt:lpstr>
      <vt:lpstr>'Forma 11'!VAS011_F_KitosSanaudosIII2valymas</vt:lpstr>
      <vt:lpstr>'Forma 11'!VAS011_F_KitosSanaudosIII3nuotekuDumblo</vt:lpstr>
      <vt:lpstr>'Forma 11'!VAS011_F_KitosSanaudosIVPavirsiniuNuoteku</vt:lpstr>
      <vt:lpstr>'Forma 11'!VAS011_F_KitosSanaudosVIIKitosVeiklos</vt:lpstr>
      <vt:lpstr>'Forma 11'!VAS011_F_KitosSanaudosVIKitosReguliuojamos</vt:lpstr>
      <vt:lpstr>'Forma 11'!VAS011_F_KitosSanaudosVISO</vt:lpstr>
      <vt:lpstr>'Forma 11'!VAS011_F_KitosSanaudosVISOSVANDENTVARKOSSANAUDOS</vt:lpstr>
      <vt:lpstr>'Forma 11'!VAS011_F_KitosSanaudosVNuotekuTransportavimas</vt:lpstr>
      <vt:lpstr>'Forma 11'!VAS011_F_KituPaslauguSanaudosIAtsiskaitomujuApskaitos</vt:lpstr>
      <vt:lpstr>'Forma 11'!VAS011_F_KituPaslauguSanaudosII1gavyba</vt:lpstr>
      <vt:lpstr>'Forma 11'!VAS011_F_KituPaslauguSanaudosII2ruosimas</vt:lpstr>
      <vt:lpstr>'Forma 11'!VAS011_F_KituPaslauguSanaudosII3pristatymas</vt:lpstr>
      <vt:lpstr>'Forma 11'!VAS011_F_KituPaslauguSanaudosIII1surinkimas</vt:lpstr>
      <vt:lpstr>'Forma 11'!VAS011_F_KituPaslauguSanaudosIII2valymas</vt:lpstr>
      <vt:lpstr>'Forma 11'!VAS011_F_KituPaslauguSanaudosIII3nuotekuDumblo</vt:lpstr>
      <vt:lpstr>'Forma 11'!VAS011_F_KituPaslauguSanaudosIVPavirsiniuNuoteku</vt:lpstr>
      <vt:lpstr>'Forma 11'!VAS011_F_KituPaslauguSanaudosVIIKitosVeiklos</vt:lpstr>
      <vt:lpstr>'Forma 11'!VAS011_F_KituPaslauguSanaudosVIKitosReguliuojamos</vt:lpstr>
      <vt:lpstr>'Forma 11'!VAS011_F_KituPaslauguSanaudosVISO</vt:lpstr>
      <vt:lpstr>'Forma 11'!VAS011_F_KituPaslauguSanaudosVISOSVANDENTVARKOSSANAUDOS</vt:lpstr>
      <vt:lpstr>'Forma 11'!VAS011_F_KituPaslauguSanaudosVNuotekuTransportavimas</vt:lpstr>
      <vt:lpstr>'Forma 11'!VAS011_F_KuroSanaudosIAtsiskaitomujuApskaitos</vt:lpstr>
      <vt:lpstr>'Forma 11'!VAS011_F_KuroSanaudosII1gavyba</vt:lpstr>
      <vt:lpstr>'Forma 11'!VAS011_F_KuroSanaudosII2ruosimas</vt:lpstr>
      <vt:lpstr>'Forma 11'!VAS011_F_KuroSanaudosII3pristatymas</vt:lpstr>
      <vt:lpstr>'Forma 11'!VAS011_F_KuroSanaudosIII1surinkimas</vt:lpstr>
      <vt:lpstr>'Forma 11'!VAS011_F_KuroSanaudosIII2valymas</vt:lpstr>
      <vt:lpstr>'Forma 11'!VAS011_F_KuroSanaudosIII3nuotekuDumblo</vt:lpstr>
      <vt:lpstr>'Forma 11'!VAS011_F_KuroSanaudosIVPavirsiniuNuoteku</vt:lpstr>
      <vt:lpstr>'Forma 11'!VAS011_F_KuroSanaudosVIIKitosVeiklos</vt:lpstr>
      <vt:lpstr>'Forma 11'!VAS011_F_KuroSanaudosVIKitosReguliuojamos</vt:lpstr>
      <vt:lpstr>'Forma 11'!VAS011_F_KuroSanaudosVISO</vt:lpstr>
      <vt:lpstr>'Forma 11'!VAS011_F_KuroSanaudosVISOSVANDENTVARKOSSANAUDOS</vt:lpstr>
      <vt:lpstr>'Forma 11'!VAS011_F_KuroSanaudosVNuotekuTransportavimas</vt:lpstr>
      <vt:lpstr>'Forma 11'!VAS011_F_MokesciaiIAtsiskaitomujuApskaitos</vt:lpstr>
      <vt:lpstr>'Forma 11'!VAS011_F_MokesciaiII1gavyba</vt:lpstr>
      <vt:lpstr>'Forma 11'!VAS011_F_MokesciaiII2ruosimas</vt:lpstr>
      <vt:lpstr>'Forma 11'!VAS011_F_MokesciaiII3pristatymas</vt:lpstr>
      <vt:lpstr>'Forma 11'!VAS011_F_MokesciaiIII1surinkimas</vt:lpstr>
      <vt:lpstr>'Forma 11'!VAS011_F_MokesciaiIII2valymas</vt:lpstr>
      <vt:lpstr>'Forma 11'!VAS011_F_MokesciaiIII3nuotekuDumblo</vt:lpstr>
      <vt:lpstr>'Forma 11'!VAS011_F_MokesciaiIVPavirsiniuNuoteku</vt:lpstr>
      <vt:lpstr>'Forma 11'!VAS011_F_MokesciaiVIIKitosVeiklos</vt:lpstr>
      <vt:lpstr>'Forma 11'!VAS011_F_MokesciaiVIKitosReguliuojamos</vt:lpstr>
      <vt:lpstr>'Forma 11'!VAS011_F_MokesciaiVISO</vt:lpstr>
      <vt:lpstr>'Forma 11'!VAS011_F_MokesciaiVISOSVANDENTVARKOSSANAUDOS</vt:lpstr>
      <vt:lpstr>'Forma 11'!VAS011_F_MokesciaiVNuotekuTransportavimas</vt:lpstr>
      <vt:lpstr>'Forma 11'!VAS011_F_NekilnojamoTurtoMokescaiIAtsiskaitomujuApskaitos</vt:lpstr>
      <vt:lpstr>'Forma 11'!VAS011_F_NekilnojamoTurtoMokescaiII1gavyba</vt:lpstr>
      <vt:lpstr>'Forma 11'!VAS011_F_NekilnojamoTurtoMokescaiII2ruosimas</vt:lpstr>
      <vt:lpstr>'Forma 11'!VAS011_F_NekilnojamoTurtoMokescaiII3pristatymas</vt:lpstr>
      <vt:lpstr>'Forma 11'!VAS011_F_NekilnojamoTurtoMokescaiIII1surinkimas</vt:lpstr>
      <vt:lpstr>'Forma 11'!VAS011_F_NekilnojamoTurtoMokescaiIII2valymas</vt:lpstr>
      <vt:lpstr>'Forma 11'!VAS011_F_NekilnojamoTurtoMokescaiIII3nuotekuDumblo</vt:lpstr>
      <vt:lpstr>'Forma 11'!VAS011_F_NekilnojamoTurtoMokescaiIVPavirsiniuNuoteku</vt:lpstr>
      <vt:lpstr>'Forma 11'!VAS011_F_NekilnojamoTurtoMokescaiVIIKitosVeiklos</vt:lpstr>
      <vt:lpstr>'Forma 11'!VAS011_F_NekilnojamoTurtoMokescaiVIKitosReguliuojamos</vt:lpstr>
      <vt:lpstr>'Forma 11'!VAS011_F_NekilnojamoTurtoMokescaiVISO</vt:lpstr>
      <vt:lpstr>'Forma 11'!VAS011_F_NekilnojamoTurtoMokescaiVISOSVANDENTVARKOSSANAUDOS</vt:lpstr>
      <vt:lpstr>'Forma 11'!VAS011_F_NekilnojamoTurtoMokescaiVNuotekuTransportavimas</vt:lpstr>
      <vt:lpstr>'Forma 11'!VAS011_F_NetiesioginiuVeiklosSanauduIAtsiskaitomujuApskaitos</vt:lpstr>
      <vt:lpstr>'Forma 11'!VAS011_F_NetiesioginiuVeiklosSanauduII1gavyba</vt:lpstr>
      <vt:lpstr>'Forma 11'!VAS011_F_NetiesioginiuVeiklosSanauduII2ruosimas</vt:lpstr>
      <vt:lpstr>'Forma 11'!VAS011_F_NetiesioginiuVeiklosSanauduII3pristatymas</vt:lpstr>
      <vt:lpstr>'Forma 11'!VAS011_F_NetiesioginiuVeiklosSanauduIII1surinkimas</vt:lpstr>
      <vt:lpstr>'Forma 11'!VAS011_F_NetiesioginiuVeiklosSanauduIII2valymas</vt:lpstr>
      <vt:lpstr>'Forma 11'!VAS011_F_NetiesioginiuVeiklosSanauduIII3nuotekuDumblo</vt:lpstr>
      <vt:lpstr>'Forma 11'!VAS011_F_NetiesioginiuVeiklosSanauduIVPavirsiniuNuoteku</vt:lpstr>
      <vt:lpstr>'Forma 11'!VAS011_F_NetiesioginiuVeiklosSanauduVIIKitosVeiklos</vt:lpstr>
      <vt:lpstr>'Forma 11'!VAS011_F_NetiesioginiuVeiklosSanauduVIKitosReguliuojamos</vt:lpstr>
      <vt:lpstr>'Forma 11'!VAS011_F_NetiesioginiuVeiklosSanauduVISO</vt:lpstr>
      <vt:lpstr>'Forma 11'!VAS011_F_NetiesioginiuVeiklosSanauduVISOSVANDENTVARKOSSANAUDOS</vt:lpstr>
      <vt:lpstr>'Forma 11'!VAS011_F_NetiesioginiuVeiklosSanauduVNuotekuTransportavimas</vt:lpstr>
      <vt:lpstr>'Forma 11'!VAS011_F_PersonaloMokymoSanaudosIAtsiskaitomujuApskaitos</vt:lpstr>
      <vt:lpstr>'Forma 11'!VAS011_F_PersonaloMokymoSanaudosII1gavyba</vt:lpstr>
      <vt:lpstr>'Forma 11'!VAS011_F_PersonaloMokymoSanaudosII2ruosimas</vt:lpstr>
      <vt:lpstr>'Forma 11'!VAS011_F_PersonaloMokymoSanaudosII3pristatymas</vt:lpstr>
      <vt:lpstr>'Forma 11'!VAS011_F_PersonaloMokymoSanaudosIII1surinkimas</vt:lpstr>
      <vt:lpstr>'Forma 11'!VAS011_F_PersonaloMokymoSanaudosIII2valymas</vt:lpstr>
      <vt:lpstr>'Forma 11'!VAS011_F_PersonaloMokymoSanaudosIII3nuotekuDumblo</vt:lpstr>
      <vt:lpstr>'Forma 11'!VAS011_F_PersonaloMokymoSanaudosIVPavirsiniuNuoteku</vt:lpstr>
      <vt:lpstr>'Forma 11'!VAS011_F_PersonaloMokymoSanaudosVIIKitosVeiklos</vt:lpstr>
      <vt:lpstr>'Forma 11'!VAS011_F_PersonaloMokymoSanaudosVIKitosReguliuojamos</vt:lpstr>
      <vt:lpstr>'Forma 11'!VAS011_F_PersonaloMokymoSanaudosVISO</vt:lpstr>
      <vt:lpstr>'Forma 11'!VAS011_F_PersonaloMokymoSanaudosVISOSVANDENTVARKOSSANAUDOS</vt:lpstr>
      <vt:lpstr>'Forma 11'!VAS011_F_PersonaloMokymoSanaudosVNuotekuTransportavimas</vt:lpstr>
      <vt:lpstr>'Forma 11'!VAS011_F_RemontoDarbuPagalIAtsiskaitomujuApskaitos</vt:lpstr>
      <vt:lpstr>'Forma 11'!VAS011_F_RemontoDarbuPagalII1gavyba</vt:lpstr>
      <vt:lpstr>'Forma 11'!VAS011_F_RemontoDarbuPagalII2ruosimas</vt:lpstr>
      <vt:lpstr>'Forma 11'!VAS011_F_RemontoDarbuPagalII3pristatymas</vt:lpstr>
      <vt:lpstr>'Forma 11'!VAS011_F_RemontoDarbuPagalIII1surinkimas</vt:lpstr>
      <vt:lpstr>'Forma 11'!VAS011_F_RemontoDarbuPagalIII2valymas</vt:lpstr>
      <vt:lpstr>'Forma 11'!VAS011_F_RemontoDarbuPagalIII3nuotekuDumblo</vt:lpstr>
      <vt:lpstr>'Forma 11'!VAS011_F_RemontoDarbuPagalIVPavirsiniuNuoteku</vt:lpstr>
      <vt:lpstr>'Forma 11'!VAS011_F_RemontoDarbuPagalVIIKitosVeiklos</vt:lpstr>
      <vt:lpstr>'Forma 11'!VAS011_F_RemontoDarbuPagalVIKitosReguliuojamos</vt:lpstr>
      <vt:lpstr>'Forma 11'!VAS011_F_RemontoDarbuPagalVISO</vt:lpstr>
      <vt:lpstr>'Forma 11'!VAS011_F_RemontoDarbuPagalVISOSVANDENTVARKOSSANAUDOS</vt:lpstr>
      <vt:lpstr>'Forma 11'!VAS011_F_RemontoDarbuPagalVNuotekuTransportavimas</vt:lpstr>
      <vt:lpstr>'Forma 11'!VAS011_F_Sanaudos10IAtsiskaitomujuApskaitos</vt:lpstr>
      <vt:lpstr>'Forma 11'!VAS011_F_Sanaudos10II1gavyba</vt:lpstr>
      <vt:lpstr>'Forma 11'!VAS011_F_Sanaudos10II2ruosimas</vt:lpstr>
      <vt:lpstr>'Forma 11'!VAS011_F_Sanaudos10II3pristatymas</vt:lpstr>
      <vt:lpstr>'Forma 11'!VAS011_F_Sanaudos10III1surinkimas</vt:lpstr>
      <vt:lpstr>'Forma 11'!VAS011_F_Sanaudos10III2valymas</vt:lpstr>
      <vt:lpstr>'Forma 11'!VAS011_F_Sanaudos10III3nuotekuDumblo</vt:lpstr>
      <vt:lpstr>'Forma 11'!VAS011_F_Sanaudos10IVPavirsiniuNuoteku</vt:lpstr>
      <vt:lpstr>'Forma 11'!VAS011_F_Sanaudos10VIIKitosVeiklos</vt:lpstr>
      <vt:lpstr>'Forma 11'!VAS011_F_Sanaudos10VIKitosReguliuojamos</vt:lpstr>
      <vt:lpstr>'Forma 11'!VAS011_F_Sanaudos10VISO</vt:lpstr>
      <vt:lpstr>'Forma 11'!VAS011_F_Sanaudos10VISOSVANDENTVARKOSSANAUDOS</vt:lpstr>
      <vt:lpstr>'Forma 11'!VAS011_F_Sanaudos10VNuotekuTransportavimas</vt:lpstr>
      <vt:lpstr>'Forma 11'!VAS011_F_Sanaudos11IAtsiskaitomujuApskaitos</vt:lpstr>
      <vt:lpstr>'Forma 11'!VAS011_F_Sanaudos11II1gavyba</vt:lpstr>
      <vt:lpstr>'Forma 11'!VAS011_F_Sanaudos11II2ruosimas</vt:lpstr>
      <vt:lpstr>'Forma 11'!VAS011_F_Sanaudos11II3pristatymas</vt:lpstr>
      <vt:lpstr>'Forma 11'!VAS011_F_Sanaudos11III1surinkimas</vt:lpstr>
      <vt:lpstr>'Forma 11'!VAS011_F_Sanaudos11III2valymas</vt:lpstr>
      <vt:lpstr>'Forma 11'!VAS011_F_Sanaudos11III3nuotekuDumblo</vt:lpstr>
      <vt:lpstr>'Forma 11'!VAS011_F_Sanaudos11IVPavirsiniuNuoteku</vt:lpstr>
      <vt:lpstr>'Forma 11'!VAS011_F_Sanaudos11VIIKitosVeiklos</vt:lpstr>
      <vt:lpstr>'Forma 11'!VAS011_F_Sanaudos11VIKitosReguliuojamos</vt:lpstr>
      <vt:lpstr>'Forma 11'!VAS011_F_Sanaudos11VISO</vt:lpstr>
      <vt:lpstr>'Forma 11'!VAS011_F_Sanaudos11VISOSVANDENTVARKOSSANAUDOS</vt:lpstr>
      <vt:lpstr>'Forma 11'!VAS011_F_Sanaudos11VNuotekuTransportavimas</vt:lpstr>
      <vt:lpstr>'Forma 11'!VAS011_F_Sanaudos12IAtsiskaitomujuApskaitos</vt:lpstr>
      <vt:lpstr>'Forma 11'!VAS011_F_Sanaudos12II1gavyba</vt:lpstr>
      <vt:lpstr>'Forma 11'!VAS011_F_Sanaudos12II2ruosimas</vt:lpstr>
      <vt:lpstr>'Forma 11'!VAS011_F_Sanaudos12II3pristatymas</vt:lpstr>
      <vt:lpstr>'Forma 11'!VAS011_F_Sanaudos12III1surinkimas</vt:lpstr>
      <vt:lpstr>'Forma 11'!VAS011_F_Sanaudos12III2valymas</vt:lpstr>
      <vt:lpstr>'Forma 11'!VAS011_F_Sanaudos12III3nuotekuDumblo</vt:lpstr>
      <vt:lpstr>'Forma 11'!VAS011_F_Sanaudos12IVPavirsiniuNuoteku</vt:lpstr>
      <vt:lpstr>'Forma 11'!VAS011_F_Sanaudos12VIIKitosVeiklos</vt:lpstr>
      <vt:lpstr>'Forma 11'!VAS011_F_Sanaudos12VIKitosReguliuojamos</vt:lpstr>
      <vt:lpstr>'Forma 11'!VAS011_F_Sanaudos12VISO</vt:lpstr>
      <vt:lpstr>'Forma 11'!VAS011_F_Sanaudos12VISOSVANDENTVARKOSSANAUDOS</vt:lpstr>
      <vt:lpstr>'Forma 11'!VAS011_F_Sanaudos12VNuotekuTransportavimas</vt:lpstr>
      <vt:lpstr>'Forma 11'!VAS011_F_Sanaudos13IAtsiskaitomujuApskaitos</vt:lpstr>
      <vt:lpstr>'Forma 11'!VAS011_F_Sanaudos13II1gavyba</vt:lpstr>
      <vt:lpstr>'Forma 11'!VAS011_F_Sanaudos13II2ruosimas</vt:lpstr>
      <vt:lpstr>'Forma 11'!VAS011_F_Sanaudos13II3pristatymas</vt:lpstr>
      <vt:lpstr>'Forma 11'!VAS011_F_Sanaudos13III1surinkimas</vt:lpstr>
      <vt:lpstr>'Forma 11'!VAS011_F_Sanaudos13III2valymas</vt:lpstr>
      <vt:lpstr>'Forma 11'!VAS011_F_Sanaudos13III3nuotekuDumblo</vt:lpstr>
      <vt:lpstr>'Forma 11'!VAS011_F_Sanaudos13IVPavirsiniuNuoteku</vt:lpstr>
      <vt:lpstr>'Forma 11'!VAS011_F_Sanaudos13VIIKitosVeiklos</vt:lpstr>
      <vt:lpstr>'Forma 11'!VAS011_F_Sanaudos13VIKitosReguliuojamos</vt:lpstr>
      <vt:lpstr>'Forma 11'!VAS011_F_Sanaudos13VISO</vt:lpstr>
      <vt:lpstr>'Forma 11'!VAS011_F_Sanaudos13VISOSVANDENTVARKOSSANAUDOS</vt:lpstr>
      <vt:lpstr>'Forma 11'!VAS011_F_Sanaudos13VNuotekuTransportavimas</vt:lpstr>
      <vt:lpstr>'Forma 11'!VAS011_F_Sanaudos14IAtsiskaitomujuApskaitos</vt:lpstr>
      <vt:lpstr>'Forma 11'!VAS011_F_Sanaudos14II1gavyba</vt:lpstr>
      <vt:lpstr>'Forma 11'!VAS011_F_Sanaudos14II2ruosimas</vt:lpstr>
      <vt:lpstr>'Forma 11'!VAS011_F_Sanaudos14II3pristatymas</vt:lpstr>
      <vt:lpstr>'Forma 11'!VAS011_F_Sanaudos14III1surinkimas</vt:lpstr>
      <vt:lpstr>'Forma 11'!VAS011_F_Sanaudos14III2valymas</vt:lpstr>
      <vt:lpstr>'Forma 11'!VAS011_F_Sanaudos14III3nuotekuDumblo</vt:lpstr>
      <vt:lpstr>'Forma 11'!VAS011_F_Sanaudos14IVPavirsiniuNuoteku</vt:lpstr>
      <vt:lpstr>'Forma 11'!VAS011_F_Sanaudos14VIIKitosVeiklos</vt:lpstr>
      <vt:lpstr>'Forma 11'!VAS011_F_Sanaudos14VIKitosReguliuojamos</vt:lpstr>
      <vt:lpstr>'Forma 11'!VAS011_F_Sanaudos14VISO</vt:lpstr>
      <vt:lpstr>'Forma 11'!VAS011_F_Sanaudos14VISOSVANDENTVARKOSSANAUDOS</vt:lpstr>
      <vt:lpstr>'Forma 11'!VAS011_F_Sanaudos14VNuotekuTransportavimas</vt:lpstr>
      <vt:lpstr>'Forma 11'!VAS011_F_Sanaudos15IAtsiskaitomujuApskaitos</vt:lpstr>
      <vt:lpstr>'Forma 11'!VAS011_F_Sanaudos15II1gavyba</vt:lpstr>
      <vt:lpstr>'Forma 11'!VAS011_F_Sanaudos15II2ruosimas</vt:lpstr>
      <vt:lpstr>'Forma 11'!VAS011_F_Sanaudos15II3pristatymas</vt:lpstr>
      <vt:lpstr>'Forma 11'!VAS011_F_Sanaudos15III1surinkimas</vt:lpstr>
      <vt:lpstr>'Forma 11'!VAS011_F_Sanaudos15III2valymas</vt:lpstr>
      <vt:lpstr>'Forma 11'!VAS011_F_Sanaudos15III3nuotekuDumblo</vt:lpstr>
      <vt:lpstr>'Forma 11'!VAS011_F_Sanaudos15IVPavirsiniuNuoteku</vt:lpstr>
      <vt:lpstr>'Forma 11'!VAS011_F_Sanaudos15VIIKitosVeiklos</vt:lpstr>
      <vt:lpstr>'Forma 11'!VAS011_F_Sanaudos15VIKitosReguliuojamos</vt:lpstr>
      <vt:lpstr>'Forma 11'!VAS011_F_Sanaudos15VISO</vt:lpstr>
      <vt:lpstr>'Forma 11'!VAS011_F_Sanaudos15VISOSVANDENTVARKOSSANAUDOS</vt:lpstr>
      <vt:lpstr>'Forma 11'!VAS011_F_Sanaudos15VNuotekuTransportavimas</vt:lpstr>
      <vt:lpstr>'Forma 11'!VAS011_F_Sanaudos16IAtsiskaitomujuApskaitos</vt:lpstr>
      <vt:lpstr>'Forma 11'!VAS011_F_Sanaudos16II1gavyba</vt:lpstr>
      <vt:lpstr>'Forma 11'!VAS011_F_Sanaudos16II2ruosimas</vt:lpstr>
      <vt:lpstr>'Forma 11'!VAS011_F_Sanaudos16II3pristatymas</vt:lpstr>
      <vt:lpstr>'Forma 11'!VAS011_F_Sanaudos16III1surinkimas</vt:lpstr>
      <vt:lpstr>'Forma 11'!VAS011_F_Sanaudos16III2valymas</vt:lpstr>
      <vt:lpstr>'Forma 11'!VAS011_F_Sanaudos16III3nuotekuDumblo</vt:lpstr>
      <vt:lpstr>'Forma 11'!VAS011_F_Sanaudos16IVPavirsiniuNuoteku</vt:lpstr>
      <vt:lpstr>'Forma 11'!VAS011_F_Sanaudos16VIIKitosVeiklos</vt:lpstr>
      <vt:lpstr>'Forma 11'!VAS011_F_Sanaudos16VIKitosReguliuojamos</vt:lpstr>
      <vt:lpstr>'Forma 11'!VAS011_F_Sanaudos16VISO</vt:lpstr>
      <vt:lpstr>'Forma 11'!VAS011_F_Sanaudos16VISOSVANDENTVARKOSSANAUDOS</vt:lpstr>
      <vt:lpstr>'Forma 11'!VAS011_F_Sanaudos16VNuotekuTransportavimas</vt:lpstr>
      <vt:lpstr>'Forma 11'!VAS011_F_Sanaudos17IAtsiskaitomujuApskaitos</vt:lpstr>
      <vt:lpstr>'Forma 11'!VAS011_F_Sanaudos17II1gavyba</vt:lpstr>
      <vt:lpstr>'Forma 11'!VAS011_F_Sanaudos17II2ruosimas</vt:lpstr>
      <vt:lpstr>'Forma 11'!VAS011_F_Sanaudos17II3pristatymas</vt:lpstr>
      <vt:lpstr>'Forma 11'!VAS011_F_Sanaudos17III1surinkimas</vt:lpstr>
      <vt:lpstr>'Forma 11'!VAS011_F_Sanaudos17III2valymas</vt:lpstr>
      <vt:lpstr>'Forma 11'!VAS011_F_Sanaudos17III3nuotekuDumblo</vt:lpstr>
      <vt:lpstr>'Forma 11'!VAS011_F_Sanaudos17IVPavirsiniuNuoteku</vt:lpstr>
      <vt:lpstr>'Forma 11'!VAS011_F_Sanaudos17VIIKitosVeiklos</vt:lpstr>
      <vt:lpstr>'Forma 11'!VAS011_F_Sanaudos17VIKitosReguliuojamos</vt:lpstr>
      <vt:lpstr>'Forma 11'!VAS011_F_Sanaudos17VISO</vt:lpstr>
      <vt:lpstr>'Forma 11'!VAS011_F_Sanaudos17VISOSVANDENTVARKOSSANAUDOS</vt:lpstr>
      <vt:lpstr>'Forma 11'!VAS011_F_Sanaudos17VNuotekuTransportavimas</vt:lpstr>
      <vt:lpstr>'Forma 11'!VAS011_F_Sanaudos18IAtsiskaitomujuApskaitos</vt:lpstr>
      <vt:lpstr>'Forma 11'!VAS011_F_Sanaudos18II1gavyba</vt:lpstr>
      <vt:lpstr>'Forma 11'!VAS011_F_Sanaudos18II2ruosimas</vt:lpstr>
      <vt:lpstr>'Forma 11'!VAS011_F_Sanaudos18II3pristatymas</vt:lpstr>
      <vt:lpstr>'Forma 11'!VAS011_F_Sanaudos18III1surinkimas</vt:lpstr>
      <vt:lpstr>'Forma 11'!VAS011_F_Sanaudos18III2valymas</vt:lpstr>
      <vt:lpstr>'Forma 11'!VAS011_F_Sanaudos18III3nuotekuDumblo</vt:lpstr>
      <vt:lpstr>'Forma 11'!VAS011_F_Sanaudos18IVPavirsiniuNuoteku</vt:lpstr>
      <vt:lpstr>'Forma 11'!VAS011_F_Sanaudos18VIIKitosVeiklos</vt:lpstr>
      <vt:lpstr>'Forma 11'!VAS011_F_Sanaudos18VIKitosReguliuojamos</vt:lpstr>
      <vt:lpstr>'Forma 11'!VAS011_F_Sanaudos18VISO</vt:lpstr>
      <vt:lpstr>'Forma 11'!VAS011_F_Sanaudos18VISOSVANDENTVARKOSSANAUDOS</vt:lpstr>
      <vt:lpstr>'Forma 11'!VAS011_F_Sanaudos18VNuotekuTransportavimas</vt:lpstr>
      <vt:lpstr>'Forma 11'!VAS011_F_Sanaudos19IAtsiskaitomujuApskaitos</vt:lpstr>
      <vt:lpstr>'Forma 11'!VAS011_F_Sanaudos19II1gavyba</vt:lpstr>
      <vt:lpstr>'Forma 11'!VAS011_F_Sanaudos19II2ruosimas</vt:lpstr>
      <vt:lpstr>'Forma 11'!VAS011_F_Sanaudos19II3pristatymas</vt:lpstr>
      <vt:lpstr>'Forma 11'!VAS011_F_Sanaudos19III1surinkimas</vt:lpstr>
      <vt:lpstr>'Forma 11'!VAS011_F_Sanaudos19III2valymas</vt:lpstr>
      <vt:lpstr>'Forma 11'!VAS011_F_Sanaudos19III3nuotekuDumblo</vt:lpstr>
      <vt:lpstr>'Forma 11'!VAS011_F_Sanaudos19IVPavirsiniuNuoteku</vt:lpstr>
      <vt:lpstr>'Forma 11'!VAS011_F_Sanaudos19VIIKitosVeiklos</vt:lpstr>
      <vt:lpstr>'Forma 11'!VAS011_F_Sanaudos19VIKitosReguliuojamos</vt:lpstr>
      <vt:lpstr>'Forma 11'!VAS011_F_Sanaudos19VISO</vt:lpstr>
      <vt:lpstr>'Forma 11'!VAS011_F_Sanaudos19VISOSVANDENTVARKOSSANAUDOS</vt:lpstr>
      <vt:lpstr>'Forma 11'!VAS011_F_Sanaudos19VNuotekuTransportavimas</vt:lpstr>
      <vt:lpstr>'Forma 11'!VAS011_F_Sanaudos1IAtsiskaitomujuApskaitos</vt:lpstr>
      <vt:lpstr>'Forma 11'!VAS011_F_Sanaudos1II1gavyba</vt:lpstr>
      <vt:lpstr>'Forma 11'!VAS011_F_Sanaudos1II2ruosimas</vt:lpstr>
      <vt:lpstr>'Forma 11'!VAS011_F_Sanaudos1II3pristatymas</vt:lpstr>
      <vt:lpstr>'Forma 11'!VAS011_F_Sanaudos1III1surinkimas</vt:lpstr>
      <vt:lpstr>'Forma 11'!VAS011_F_Sanaudos1III2valymas</vt:lpstr>
      <vt:lpstr>'Forma 11'!VAS011_F_Sanaudos1III3nuotekuDumblo</vt:lpstr>
      <vt:lpstr>'Forma 11'!VAS011_F_Sanaudos1IVPavirsiniuNuoteku</vt:lpstr>
      <vt:lpstr>'Forma 11'!VAS011_F_Sanaudos1VIIKitosVeiklos</vt:lpstr>
      <vt:lpstr>'Forma 11'!VAS011_F_Sanaudos1VIKitosReguliuojamos</vt:lpstr>
      <vt:lpstr>'Forma 11'!VAS011_F_Sanaudos1VISO</vt:lpstr>
      <vt:lpstr>'Forma 11'!VAS011_F_Sanaudos1VISOSVANDENTVARKOSSANAUDOS</vt:lpstr>
      <vt:lpstr>'Forma 11'!VAS011_F_Sanaudos1VNuotekuTransportavimas</vt:lpstr>
      <vt:lpstr>'Forma 11'!VAS011_F_Sanaudos20IAtsiskaitomujuApskaitos</vt:lpstr>
      <vt:lpstr>'Forma 11'!VAS011_F_Sanaudos20II1gavyba</vt:lpstr>
      <vt:lpstr>'Forma 11'!VAS011_F_Sanaudos20II2ruosimas</vt:lpstr>
      <vt:lpstr>'Forma 11'!VAS011_F_Sanaudos20II3pristatymas</vt:lpstr>
      <vt:lpstr>'Forma 11'!VAS011_F_Sanaudos20III1surinkimas</vt:lpstr>
      <vt:lpstr>'Forma 11'!VAS011_F_Sanaudos20III2valymas</vt:lpstr>
      <vt:lpstr>'Forma 11'!VAS011_F_Sanaudos20III3nuotekuDumblo</vt:lpstr>
      <vt:lpstr>'Forma 11'!VAS011_F_Sanaudos20IVPavirsiniuNuoteku</vt:lpstr>
      <vt:lpstr>'Forma 11'!VAS011_F_Sanaudos20VIIKitosVeiklos</vt:lpstr>
      <vt:lpstr>'Forma 11'!VAS011_F_Sanaudos20VIKitosReguliuojamos</vt:lpstr>
      <vt:lpstr>'Forma 11'!VAS011_F_Sanaudos20VISO</vt:lpstr>
      <vt:lpstr>'Forma 11'!VAS011_F_Sanaudos20VISOSVANDENTVARKOSSANAUDOS</vt:lpstr>
      <vt:lpstr>'Forma 11'!VAS011_F_Sanaudos20VNuotekuTransportavimas</vt:lpstr>
      <vt:lpstr>'Forma 11'!VAS011_F_Sanaudos2IAtsiskaitomujuApskaitos</vt:lpstr>
      <vt:lpstr>'Forma 11'!VAS011_F_Sanaudos2II1gavyba</vt:lpstr>
      <vt:lpstr>'Forma 11'!VAS011_F_Sanaudos2II2ruosimas</vt:lpstr>
      <vt:lpstr>'Forma 11'!VAS011_F_Sanaudos2II3pristatymas</vt:lpstr>
      <vt:lpstr>'Forma 11'!VAS011_F_Sanaudos2III1surinkimas</vt:lpstr>
      <vt:lpstr>'Forma 11'!VAS011_F_Sanaudos2III2valymas</vt:lpstr>
      <vt:lpstr>'Forma 11'!VAS011_F_Sanaudos2III3nuotekuDumblo</vt:lpstr>
      <vt:lpstr>'Forma 11'!VAS011_F_Sanaudos2IVPavirsiniuNuoteku</vt:lpstr>
      <vt:lpstr>'Forma 11'!VAS011_F_Sanaudos2VIIKitosVeiklos</vt:lpstr>
      <vt:lpstr>'Forma 11'!VAS011_F_Sanaudos2VIKitosReguliuojamos</vt:lpstr>
      <vt:lpstr>'Forma 11'!VAS011_F_Sanaudos2VISO</vt:lpstr>
      <vt:lpstr>'Forma 11'!VAS011_F_Sanaudos2VISOSVANDENTVARKOSSANAUDOS</vt:lpstr>
      <vt:lpstr>'Forma 11'!VAS011_F_Sanaudos2VNuotekuTransportavimas</vt:lpstr>
      <vt:lpstr>'Forma 11'!VAS011_F_Sanaudos3IAtsiskaitomujuApskaitos</vt:lpstr>
      <vt:lpstr>'Forma 11'!VAS011_F_Sanaudos3II1gavyba</vt:lpstr>
      <vt:lpstr>'Forma 11'!VAS011_F_Sanaudos3II2ruosimas</vt:lpstr>
      <vt:lpstr>'Forma 11'!VAS011_F_Sanaudos3II3pristatymas</vt:lpstr>
      <vt:lpstr>'Forma 11'!VAS011_F_Sanaudos3III1surinkimas</vt:lpstr>
      <vt:lpstr>'Forma 11'!VAS011_F_Sanaudos3III2valymas</vt:lpstr>
      <vt:lpstr>'Forma 11'!VAS011_F_Sanaudos3III3nuotekuDumblo</vt:lpstr>
      <vt:lpstr>'Forma 11'!VAS011_F_Sanaudos3IVPavirsiniuNuoteku</vt:lpstr>
      <vt:lpstr>'Forma 11'!VAS011_F_Sanaudos3VIIKitosVeiklos</vt:lpstr>
      <vt:lpstr>'Forma 11'!VAS011_F_Sanaudos3VIKitosReguliuojamos</vt:lpstr>
      <vt:lpstr>'Forma 11'!VAS011_F_Sanaudos3VISO</vt:lpstr>
      <vt:lpstr>'Forma 11'!VAS011_F_Sanaudos3VISOSVANDENTVARKOSSANAUDOS</vt:lpstr>
      <vt:lpstr>'Forma 11'!VAS011_F_Sanaudos3VNuotekuTransportavimas</vt:lpstr>
      <vt:lpstr>'Forma 11'!VAS011_F_Sanaudos4IAtsiskaitomujuApskaitos</vt:lpstr>
      <vt:lpstr>'Forma 11'!VAS011_F_Sanaudos4II1gavyba</vt:lpstr>
      <vt:lpstr>'Forma 11'!VAS011_F_Sanaudos4II2ruosimas</vt:lpstr>
      <vt:lpstr>'Forma 11'!VAS011_F_Sanaudos4II3pristatymas</vt:lpstr>
      <vt:lpstr>'Forma 11'!VAS011_F_Sanaudos4III1surinkimas</vt:lpstr>
      <vt:lpstr>'Forma 11'!VAS011_F_Sanaudos4III2valymas</vt:lpstr>
      <vt:lpstr>'Forma 11'!VAS011_F_Sanaudos4III3nuotekuDumblo</vt:lpstr>
      <vt:lpstr>'Forma 11'!VAS011_F_Sanaudos4IVPavirsiniuNuoteku</vt:lpstr>
      <vt:lpstr>'Forma 11'!VAS011_F_Sanaudos4VIIKitosVeiklos</vt:lpstr>
      <vt:lpstr>'Forma 11'!VAS011_F_Sanaudos4VIKitosReguliuojamos</vt:lpstr>
      <vt:lpstr>'Forma 11'!VAS011_F_Sanaudos4VISO</vt:lpstr>
      <vt:lpstr>'Forma 11'!VAS011_F_Sanaudos4VISOSVANDENTVARKOSSANAUDOS</vt:lpstr>
      <vt:lpstr>'Forma 11'!VAS011_F_Sanaudos4VNuotekuTransportavimas</vt:lpstr>
      <vt:lpstr>'Forma 11'!VAS011_F_Sanaudos5IAtsiskaitomujuApskaitos</vt:lpstr>
      <vt:lpstr>'Forma 11'!VAS011_F_Sanaudos5II1gavyba</vt:lpstr>
      <vt:lpstr>'Forma 11'!VAS011_F_Sanaudos5II2ruosimas</vt:lpstr>
      <vt:lpstr>'Forma 11'!VAS011_F_Sanaudos5II3pristatymas</vt:lpstr>
      <vt:lpstr>'Forma 11'!VAS011_F_Sanaudos5III1surinkimas</vt:lpstr>
      <vt:lpstr>'Forma 11'!VAS011_F_Sanaudos5III2valymas</vt:lpstr>
      <vt:lpstr>'Forma 11'!VAS011_F_Sanaudos5III3nuotekuDumblo</vt:lpstr>
      <vt:lpstr>'Forma 11'!VAS011_F_Sanaudos5IVPavirsiniuNuoteku</vt:lpstr>
      <vt:lpstr>'Forma 11'!VAS011_F_Sanaudos5VIIKitosVeiklos</vt:lpstr>
      <vt:lpstr>'Forma 11'!VAS011_F_Sanaudos5VIKitosReguliuojamos</vt:lpstr>
      <vt:lpstr>'Forma 11'!VAS011_F_Sanaudos5VISO</vt:lpstr>
      <vt:lpstr>'Forma 11'!VAS011_F_Sanaudos5VISOSVANDENTVARKOSSANAUDOS</vt:lpstr>
      <vt:lpstr>'Forma 11'!VAS011_F_Sanaudos5VNuotekuTransportavimas</vt:lpstr>
      <vt:lpstr>'Forma 11'!VAS011_F_Sanaudos6IAtsiskaitomujuApskaitos</vt:lpstr>
      <vt:lpstr>'Forma 11'!VAS011_F_Sanaudos6II1gavyba</vt:lpstr>
      <vt:lpstr>'Forma 11'!VAS011_F_Sanaudos6II2ruosimas</vt:lpstr>
      <vt:lpstr>'Forma 11'!VAS011_F_Sanaudos6II3pristatymas</vt:lpstr>
      <vt:lpstr>'Forma 11'!VAS011_F_Sanaudos6III1surinkimas</vt:lpstr>
      <vt:lpstr>'Forma 11'!VAS011_F_Sanaudos6III2valymas</vt:lpstr>
      <vt:lpstr>'Forma 11'!VAS011_F_Sanaudos6III3nuotekuDumblo</vt:lpstr>
      <vt:lpstr>'Forma 11'!VAS011_F_Sanaudos6IVPavirsiniuNuoteku</vt:lpstr>
      <vt:lpstr>'Forma 11'!VAS011_F_Sanaudos6VIIKitosVeiklos</vt:lpstr>
      <vt:lpstr>'Forma 11'!VAS011_F_Sanaudos6VIKitosReguliuojamos</vt:lpstr>
      <vt:lpstr>'Forma 11'!VAS011_F_Sanaudos6VISO</vt:lpstr>
      <vt:lpstr>'Forma 11'!VAS011_F_Sanaudos6VISOSVANDENTVARKOSSANAUDOS</vt:lpstr>
      <vt:lpstr>'Forma 11'!VAS011_F_Sanaudos6VNuotekuTransportavimas</vt:lpstr>
      <vt:lpstr>'Forma 11'!VAS011_F_Sanaudos7IAtsiskaitomujuApskaitos</vt:lpstr>
      <vt:lpstr>'Forma 11'!VAS011_F_Sanaudos7II1gavyba</vt:lpstr>
      <vt:lpstr>'Forma 11'!VAS011_F_Sanaudos7II2ruosimas</vt:lpstr>
      <vt:lpstr>'Forma 11'!VAS011_F_Sanaudos7II3pristatymas</vt:lpstr>
      <vt:lpstr>'Forma 11'!VAS011_F_Sanaudos7III1surinkimas</vt:lpstr>
      <vt:lpstr>'Forma 11'!VAS011_F_Sanaudos7III2valymas</vt:lpstr>
      <vt:lpstr>'Forma 11'!VAS011_F_Sanaudos7III3nuotekuDumblo</vt:lpstr>
      <vt:lpstr>'Forma 11'!VAS011_F_Sanaudos7IVPavirsiniuNuoteku</vt:lpstr>
      <vt:lpstr>'Forma 11'!VAS011_F_Sanaudos7VIIKitosVeiklos</vt:lpstr>
      <vt:lpstr>'Forma 11'!VAS011_F_Sanaudos7VIKitosReguliuojamos</vt:lpstr>
      <vt:lpstr>'Forma 11'!VAS011_F_Sanaudos7VISO</vt:lpstr>
      <vt:lpstr>'Forma 11'!VAS011_F_Sanaudos7VISOSVANDENTVARKOSSANAUDOS</vt:lpstr>
      <vt:lpstr>'Forma 11'!VAS011_F_Sanaudos7VNuotekuTransportavimas</vt:lpstr>
      <vt:lpstr>'Forma 11'!VAS011_F_Sanaudos8IAtsiskaitomujuApskaitos</vt:lpstr>
      <vt:lpstr>'Forma 11'!VAS011_F_Sanaudos8II1gavyba</vt:lpstr>
      <vt:lpstr>'Forma 11'!VAS011_F_Sanaudos8II2ruosimas</vt:lpstr>
      <vt:lpstr>'Forma 11'!VAS011_F_Sanaudos8II3pristatymas</vt:lpstr>
      <vt:lpstr>'Forma 11'!VAS011_F_Sanaudos8III1surinkimas</vt:lpstr>
      <vt:lpstr>'Forma 11'!VAS011_F_Sanaudos8III2valymas</vt:lpstr>
      <vt:lpstr>'Forma 11'!VAS011_F_Sanaudos8III3nuotekuDumblo</vt:lpstr>
      <vt:lpstr>'Forma 11'!VAS011_F_Sanaudos8IVPavirsiniuNuoteku</vt:lpstr>
      <vt:lpstr>'Forma 11'!VAS011_F_Sanaudos8VIIKitosVeiklos</vt:lpstr>
      <vt:lpstr>'Forma 11'!VAS011_F_Sanaudos8VIKitosReguliuojamos</vt:lpstr>
      <vt:lpstr>'Forma 11'!VAS011_F_Sanaudos8VISO</vt:lpstr>
      <vt:lpstr>'Forma 11'!VAS011_F_Sanaudos8VISOSVANDENTVARKOSSANAUDOS</vt:lpstr>
      <vt:lpstr>'Forma 11'!VAS011_F_Sanaudos8VNuotekuTransportavimas</vt:lpstr>
      <vt:lpstr>'Forma 11'!VAS011_F_Sanaudos9IAtsiskaitomujuApskaitos</vt:lpstr>
      <vt:lpstr>'Forma 11'!VAS011_F_Sanaudos9II1gavyba</vt:lpstr>
      <vt:lpstr>'Forma 11'!VAS011_F_Sanaudos9II2ruosimas</vt:lpstr>
      <vt:lpstr>'Forma 11'!VAS011_F_Sanaudos9II3pristatymas</vt:lpstr>
      <vt:lpstr>'Forma 11'!VAS011_F_Sanaudos9III1surinkimas</vt:lpstr>
      <vt:lpstr>'Forma 11'!VAS011_F_Sanaudos9III2valymas</vt:lpstr>
      <vt:lpstr>'Forma 11'!VAS011_F_Sanaudos9III3nuotekuDumblo</vt:lpstr>
      <vt:lpstr>'Forma 11'!VAS011_F_Sanaudos9IVPavirsiniuNuoteku</vt:lpstr>
      <vt:lpstr>'Forma 11'!VAS011_F_Sanaudos9VIIKitosVeiklos</vt:lpstr>
      <vt:lpstr>'Forma 11'!VAS011_F_Sanaudos9VIKitosReguliuojamos</vt:lpstr>
      <vt:lpstr>'Forma 11'!VAS011_F_Sanaudos9VISO</vt:lpstr>
      <vt:lpstr>'Forma 11'!VAS011_F_Sanaudos9VISOSVANDENTVARKOSSANAUDOS</vt:lpstr>
      <vt:lpstr>'Forma 11'!VAS011_F_Sanaudos9VNuotekuTransportavimas</vt:lpstr>
      <vt:lpstr>'Forma 11'!VAS011_F_SilumosEnergijosSanaudosIAtsiskaitomujuApskaitos</vt:lpstr>
      <vt:lpstr>'Forma 11'!VAS011_F_SilumosEnergijosSanaudosII1gavyba</vt:lpstr>
      <vt:lpstr>'Forma 11'!VAS011_F_SilumosEnergijosSanaudosII2ruosimas</vt:lpstr>
      <vt:lpstr>'Forma 11'!VAS011_F_SilumosEnergijosSanaudosII3pristatymas</vt:lpstr>
      <vt:lpstr>'Forma 11'!VAS011_F_SilumosEnergijosSanaudosIII1surinkimas</vt:lpstr>
      <vt:lpstr>'Forma 11'!VAS011_F_SilumosEnergijosSanaudosIII2valymas</vt:lpstr>
      <vt:lpstr>'Forma 11'!VAS011_F_SilumosEnergijosSanaudosIII3nuotekuDumblo</vt:lpstr>
      <vt:lpstr>'Forma 11'!VAS011_F_SilumosEnergijosSanaudosIVPavirsiniuNuoteku</vt:lpstr>
      <vt:lpstr>'Forma 11'!VAS011_F_SilumosEnergijosSanaudosVIIKitosVeiklos</vt:lpstr>
      <vt:lpstr>'Forma 11'!VAS011_F_SilumosEnergijosSanaudosVIKitosReguliuojamos</vt:lpstr>
      <vt:lpstr>'Forma 11'!VAS011_F_SilumosEnergijosSanaudosVISO</vt:lpstr>
      <vt:lpstr>'Forma 11'!VAS011_F_SilumosEnergijosSanaudosVISOSVANDENTVARKOSSANAUDOS</vt:lpstr>
      <vt:lpstr>'Forma 11'!VAS011_F_SilumosEnergijosSanaudosVNuotekuTransportavimas</vt:lpstr>
      <vt:lpstr>'Forma 11'!VAS011_F_TransportoPaslauguPagalIAtsiskaitomujuApskaitos</vt:lpstr>
      <vt:lpstr>'Forma 11'!VAS011_F_TransportoPaslauguPagalII1gavyba</vt:lpstr>
      <vt:lpstr>'Forma 11'!VAS011_F_TransportoPaslauguPagalII2ruosimas</vt:lpstr>
      <vt:lpstr>'Forma 11'!VAS011_F_TransportoPaslauguPagalII3pristatymas</vt:lpstr>
      <vt:lpstr>'Forma 11'!VAS011_F_TransportoPaslauguPagalIII1surinkimas</vt:lpstr>
      <vt:lpstr>'Forma 11'!VAS011_F_TransportoPaslauguPagalIII2valymas</vt:lpstr>
      <vt:lpstr>'Forma 11'!VAS011_F_TransportoPaslauguPagalIII3nuotekuDumblo</vt:lpstr>
      <vt:lpstr>'Forma 11'!VAS011_F_TransportoPaslauguPagalIVPavirsiniuNuoteku</vt:lpstr>
      <vt:lpstr>'Forma 11'!VAS011_F_TransportoPaslauguPagalVIIKitosVeiklos</vt:lpstr>
      <vt:lpstr>'Forma 11'!VAS011_F_TransportoPaslauguPagalVIKitosReguliuojamos</vt:lpstr>
      <vt:lpstr>'Forma 11'!VAS011_F_TransportoPaslauguPagalVISO</vt:lpstr>
      <vt:lpstr>'Forma 11'!VAS011_F_TransportoPaslauguPagalVISOSVANDENTVARKOSSANAUDOS</vt:lpstr>
      <vt:lpstr>'Forma 11'!VAS011_F_TransportoPaslauguPagalVNuotekuTransportavimas</vt:lpstr>
      <vt:lpstr>'Forma 11'!VAS011_F_TurtuNuomosSanaudosIAtsiskaitomujuApskaitos</vt:lpstr>
      <vt:lpstr>'Forma 11'!VAS011_F_TurtuNuomosSanaudosII1gavyba</vt:lpstr>
      <vt:lpstr>'Forma 11'!VAS011_F_TurtuNuomosSanaudosII2ruosimas</vt:lpstr>
      <vt:lpstr>'Forma 11'!VAS011_F_TurtuNuomosSanaudosII3pristatymas</vt:lpstr>
      <vt:lpstr>'Forma 11'!VAS011_F_TurtuNuomosSanaudosIII1surinkimas</vt:lpstr>
      <vt:lpstr>'Forma 11'!VAS011_F_TurtuNuomosSanaudosIII2valymas</vt:lpstr>
      <vt:lpstr>'Forma 11'!VAS011_F_TurtuNuomosSanaudosIII3nuotekuDumblo</vt:lpstr>
      <vt:lpstr>'Forma 11'!VAS011_F_TurtuNuomosSanaudosIVPavirsiniuNuoteku</vt:lpstr>
      <vt:lpstr>'Forma 11'!VAS011_F_TurtuNuomosSanaudosVIIKitosVeiklos</vt:lpstr>
      <vt:lpstr>'Forma 11'!VAS011_F_TurtuNuomosSanaudosVIKitosReguliuojamos</vt:lpstr>
      <vt:lpstr>'Forma 11'!VAS011_F_TurtuNuomosSanaudosVISO</vt:lpstr>
      <vt:lpstr>'Forma 11'!VAS011_F_TurtuNuomosSanaudosVISOSVANDENTVARKOSSANAUDOS</vt:lpstr>
      <vt:lpstr>'Forma 11'!VAS011_F_TurtuNuomosSanaudosVNuotekuTransportavimas</vt:lpstr>
      <vt:lpstr>'Forma 11'!VAS011_F_ZemesNuomosMokesciaiIAtsiskaitomujuApskaitos</vt:lpstr>
      <vt:lpstr>'Forma 11'!VAS011_F_ZemesNuomosMokesciaiII1gavyba</vt:lpstr>
      <vt:lpstr>'Forma 11'!VAS011_F_ZemesNuomosMokesciaiII2ruosimas</vt:lpstr>
      <vt:lpstr>'Forma 11'!VAS011_F_ZemesNuomosMokesciaiII3pristatymas</vt:lpstr>
      <vt:lpstr>'Forma 11'!VAS011_F_ZemesNuomosMokesciaiIII1surinkimas</vt:lpstr>
      <vt:lpstr>'Forma 11'!VAS011_F_ZemesNuomosMokesciaiIII2valymas</vt:lpstr>
      <vt:lpstr>'Forma 11'!VAS011_F_ZemesNuomosMokesciaiIII3nuotekuDumblo</vt:lpstr>
      <vt:lpstr>'Forma 11'!VAS011_F_ZemesNuomosMokesciaiIVPavirsiniuNuoteku</vt:lpstr>
      <vt:lpstr>'Forma 11'!VAS011_F_ZemesNuomosMokesciaiVIIKitosVeiklos</vt:lpstr>
      <vt:lpstr>'Forma 11'!VAS011_F_ZemesNuomosMokesciaiVIKitosReguliuojamos</vt:lpstr>
      <vt:lpstr>'Forma 11'!VAS011_F_ZemesNuomosMokesciaiVISO</vt:lpstr>
      <vt:lpstr>'Forma 11'!VAS011_F_ZemesNuomosMokesciaiVISOSVANDENTVARKOSSANAUDOS</vt:lpstr>
      <vt:lpstr>'Forma 11'!VAS011_F_ZemesNuomosMokesciaiVNuotekuTransportavimas</vt:lpstr>
      <vt:lpstr>'Forma 12'!VAS012_D_AptarnavimoSanaudos</vt:lpstr>
      <vt:lpstr>'Forma 12'!VAS012_D_AtskaitymaiSocialiniamDraudimui</vt:lpstr>
      <vt:lpstr>'Forma 12'!VAS012_D_BankuPaslauguSanaudos</vt:lpstr>
      <vt:lpstr>'Forma 12'!VAS012_D_BendrosiosadministracinesVeiklos</vt:lpstr>
      <vt:lpstr>'Forma 12'!VAS012_D_DarboSaugosSanaudos</vt:lpstr>
      <vt:lpstr>'Forma 12'!VAS012_D_DarboUzmokescioSanaudos</vt:lpstr>
      <vt:lpstr>'Forma 12'!VAS012_D_DraudimoPaslauguSanaudos</vt:lpstr>
      <vt:lpstr>'Forma 12'!VAS012_D_EinamojoRemontomedziagu</vt:lpstr>
      <vt:lpstr>'Forma 12'!VAS012_D_ElektrosEnergijosSanaudos</vt:lpstr>
      <vt:lpstr>'Forma 12'!VAS012_D_GyventojuImokuAdministravimo</vt:lpstr>
      <vt:lpstr>'Forma 12'!VAS012_D_IAtsiskaitomujuApskaitos</vt:lpstr>
      <vt:lpstr>'Forma 12'!VAS012_D_II1Gavyba</vt:lpstr>
      <vt:lpstr>'Forma 12'!VAS012_D_II2Ruosimas</vt:lpstr>
      <vt:lpstr>'Forma 12'!VAS012_D_II3Pristatymas</vt:lpstr>
      <vt:lpstr>'Forma 12'!VAS012_D_IIGeriamojoVandens</vt:lpstr>
      <vt:lpstr>'Forma 12'!VAS012_D_III1surinkimas</vt:lpstr>
      <vt:lpstr>'Forma 12'!VAS012_D_III2valymas</vt:lpstr>
      <vt:lpstr>'Forma 12'!VAS012_D_III3nuotekuDumblo</vt:lpstr>
      <vt:lpstr>'Forma 12'!VAS012_D_IIINuotekuTvarkymas</vt:lpstr>
      <vt:lpstr>'Forma 12'!VAS012_D_IlgalaikioTurtoNusidevejimo</vt:lpstr>
      <vt:lpstr>'Forma 12'!VAS012_D_ImokuIGarantini</vt:lpstr>
      <vt:lpstr>'Forma 12'!VAS012_D_IVPavirsiniuNuoteku</vt:lpstr>
      <vt:lpstr>'Forma 12'!VAS012_D_KanceliarinesPastoSanaudos</vt:lpstr>
      <vt:lpstr>'Forma 12'!VAS012_D_KitosSanaudos</vt:lpstr>
      <vt:lpstr>'Forma 12'!VAS012_D_KitosSanaudos1</vt:lpstr>
      <vt:lpstr>'Forma 12'!VAS012_D_KituMokesciuSanaudos</vt:lpstr>
      <vt:lpstr>'Forma 12'!VAS012_D_KituPaslauguSanaudos</vt:lpstr>
      <vt:lpstr>'Forma 12'!VAS012_D_KuroSanaudos</vt:lpstr>
      <vt:lpstr>'Forma 12'!VAS012_D_MokesciuSanaudos</vt:lpstr>
      <vt:lpstr>'Forma 12'!VAS012_D_NekilnojamoTurtoMokescio</vt:lpstr>
      <vt:lpstr>'Forma 12'!VAS012_D_PersonaloMokymoSanaudos</vt:lpstr>
      <vt:lpstr>'Forma 12'!VAS012_D_ReguliuojamosVeiklosVerslo</vt:lpstr>
      <vt:lpstr>'Forma 12'!VAS012_D_RemontoDarbuPagal</vt:lpstr>
      <vt:lpstr>'Forma 12'!VAS012_D_RinkodarosInformavimoVeiklos</vt:lpstr>
      <vt:lpstr>'Forma 12'!VAS012_D_SilumosEnergijosSanaudos</vt:lpstr>
      <vt:lpstr>'Forma 12'!VAS012_D_TeisiniuIrKonsultaciniu</vt:lpstr>
      <vt:lpstr>'Forma 12'!VAS012_D_TelekomunikacijuSanaudos</vt:lpstr>
      <vt:lpstr>'Forma 12'!VAS012_D_TiesioginiuIrNetiesioginiu</vt:lpstr>
      <vt:lpstr>'Forma 12'!VAS012_D_TransportoPaslauguPagal</vt:lpstr>
      <vt:lpstr>'Forma 12'!VAS012_D_TurtoNuomosSanaudos</vt:lpstr>
      <vt:lpstr>'Forma 12'!VAS012_D_VIIKitosVeiklos</vt:lpstr>
      <vt:lpstr>'Forma 12'!VAS012_D_VIKitosReguliuojamos</vt:lpstr>
      <vt:lpstr>'Forma 12'!VAS012_D_VISO</vt:lpstr>
      <vt:lpstr>'Forma 12'!VAS012_D_VISOSVANDENTVARKOSSANAUDOS</vt:lpstr>
      <vt:lpstr>'Forma 12'!VAS012_D_VNuotekuTransportavimas</vt:lpstr>
      <vt:lpstr>'Forma 12'!VAS012_D_ZemesNuomosMokescio</vt:lpstr>
      <vt:lpstr>'Forma 12'!VAS012_F_AptarnavimoSanaudosIAtsiskaitomujuApskaitos</vt:lpstr>
      <vt:lpstr>'Forma 12'!VAS012_F_AptarnavimoSanaudosII1Gavyba</vt:lpstr>
      <vt:lpstr>'Forma 12'!VAS012_F_AptarnavimoSanaudosII2Ruosimas</vt:lpstr>
      <vt:lpstr>'Forma 12'!VAS012_F_AptarnavimoSanaudosII3Pristatymas</vt:lpstr>
      <vt:lpstr>'Forma 12'!VAS012_F_AptarnavimoSanaudosIII1surinkimas</vt:lpstr>
      <vt:lpstr>'Forma 12'!VAS012_F_AptarnavimoSanaudosIII2valymas</vt:lpstr>
      <vt:lpstr>'Forma 12'!VAS012_F_AptarnavimoSanaudosIII3nuotekuDumblo</vt:lpstr>
      <vt:lpstr>'Forma 12'!VAS012_F_AptarnavimoSanaudosIVPavirsiniuNuoteku</vt:lpstr>
      <vt:lpstr>'Forma 12'!VAS012_F_AptarnavimoSanaudosVIIKitosVeiklos</vt:lpstr>
      <vt:lpstr>'Forma 12'!VAS012_F_AptarnavimoSanaudosVIKitosReguliuojamos</vt:lpstr>
      <vt:lpstr>'Forma 12'!VAS012_F_AptarnavimoSanaudosVISO</vt:lpstr>
      <vt:lpstr>'Forma 12'!VAS012_F_AptarnavimoSanaudosVISOSVANDENTVARKOSSANAUDOS</vt:lpstr>
      <vt:lpstr>'Forma 12'!VAS012_F_AptarnavimoSanaudosVNuotekuTransportavimas</vt:lpstr>
      <vt:lpstr>'Forma 12'!VAS012_F_AtskaitymaiSocialiniamDraudimuiIAtsiskaitomujuApskaitos</vt:lpstr>
      <vt:lpstr>'Forma 12'!VAS012_F_AtskaitymaiSocialiniamDraudimuiII1Gavyba</vt:lpstr>
      <vt:lpstr>'Forma 12'!VAS012_F_AtskaitymaiSocialiniamDraudimuiII2Ruosimas</vt:lpstr>
      <vt:lpstr>'Forma 12'!VAS012_F_AtskaitymaiSocialiniamDraudimuiII3Pristatymas</vt:lpstr>
      <vt:lpstr>'Forma 12'!VAS012_F_AtskaitymaiSocialiniamDraudimuiIII1surinkimas</vt:lpstr>
      <vt:lpstr>'Forma 12'!VAS012_F_AtskaitymaiSocialiniamDraudimuiIII2valymas</vt:lpstr>
      <vt:lpstr>'Forma 12'!VAS012_F_AtskaitymaiSocialiniamDraudimuiIII3nuotekuDumblo</vt:lpstr>
      <vt:lpstr>'Forma 12'!VAS012_F_AtskaitymaiSocialiniamDraudimuiIVPavirsiniuNuoteku</vt:lpstr>
      <vt:lpstr>'Forma 12'!VAS012_F_AtskaitymaiSocialiniamDraudimuiVIIKitosVeiklos</vt:lpstr>
      <vt:lpstr>'Forma 12'!VAS012_F_AtskaitymaiSocialiniamDraudimuiVIKitosReguliuojamos</vt:lpstr>
      <vt:lpstr>'Forma 12'!VAS012_F_AtskaitymaiSocialiniamDraudimuiVISO</vt:lpstr>
      <vt:lpstr>'Forma 12'!VAS012_F_AtskaitymaiSocialiniamDraudimuiVISOSVANDENTVARKOSSANAUDOS</vt:lpstr>
      <vt:lpstr>'Forma 12'!VAS012_F_AtskaitymaiSocialiniamDraudimuiVNuotekuTransportavimas</vt:lpstr>
      <vt:lpstr>'Forma 12'!VAS012_F_BankuPaslauguSanaudosIAtsiskaitomujuApskaitos</vt:lpstr>
      <vt:lpstr>'Forma 12'!VAS012_F_BankuPaslauguSanaudosII1Gavyba</vt:lpstr>
      <vt:lpstr>'Forma 12'!VAS012_F_BankuPaslauguSanaudosII2Ruosimas</vt:lpstr>
      <vt:lpstr>'Forma 12'!VAS012_F_BankuPaslauguSanaudosII3Pristatymas</vt:lpstr>
      <vt:lpstr>'Forma 12'!VAS012_F_BankuPaslauguSanaudosIII1surinkimas</vt:lpstr>
      <vt:lpstr>'Forma 12'!VAS012_F_BankuPaslauguSanaudosIII2valymas</vt:lpstr>
      <vt:lpstr>'Forma 12'!VAS012_F_BankuPaslauguSanaudosIII3nuotekuDumblo</vt:lpstr>
      <vt:lpstr>'Forma 12'!VAS012_F_BankuPaslauguSanaudosIVPavirsiniuNuoteku</vt:lpstr>
      <vt:lpstr>'Forma 12'!VAS012_F_BankuPaslauguSanaudosVIIKitosVeiklos</vt:lpstr>
      <vt:lpstr>'Forma 12'!VAS012_F_BankuPaslauguSanaudosVIKitosReguliuojamos</vt:lpstr>
      <vt:lpstr>'Forma 12'!VAS012_F_BankuPaslauguSanaudosVISO</vt:lpstr>
      <vt:lpstr>'Forma 12'!VAS012_F_BankuPaslauguSanaudosVISOSVANDENTVARKOSSANAUDOS</vt:lpstr>
      <vt:lpstr>'Forma 12'!VAS012_F_BankuPaslauguSanaudosVNuotekuTransportavimas</vt:lpstr>
      <vt:lpstr>'Forma 12'!VAS012_F_BendrosiosadministracinesVeiklosIAtsiskaitomujuApskaitos</vt:lpstr>
      <vt:lpstr>'Forma 12'!VAS012_F_BendrosiosadministracinesVeiklosII1Gavyba</vt:lpstr>
      <vt:lpstr>'Forma 12'!VAS012_F_BendrosiosadministracinesVeiklosII2Ruosimas</vt:lpstr>
      <vt:lpstr>'Forma 12'!VAS012_F_BendrosiosadministracinesVeiklosII3Pristatymas</vt:lpstr>
      <vt:lpstr>'Forma 12'!VAS012_F_BendrosiosadministracinesVeiklosIII1surinkimas</vt:lpstr>
      <vt:lpstr>'Forma 12'!VAS012_F_BendrosiosadministracinesVeiklosIII2valymas</vt:lpstr>
      <vt:lpstr>'Forma 12'!VAS012_F_BendrosiosadministracinesVeiklosIII3nuotekuDumblo</vt:lpstr>
      <vt:lpstr>'Forma 12'!VAS012_F_BendrosiosadministracinesVeiklosIVPavirsiniuNuoteku</vt:lpstr>
      <vt:lpstr>'Forma 12'!VAS012_F_BendrosiosadministracinesVeiklosVIIKitosVeiklos</vt:lpstr>
      <vt:lpstr>'Forma 12'!VAS012_F_BendrosiosadministracinesVeiklosVIKitosReguliuojamos</vt:lpstr>
      <vt:lpstr>'Forma 12'!VAS012_F_BendrosiosadministracinesVeiklosVISO</vt:lpstr>
      <vt:lpstr>'Forma 12'!VAS012_F_BendrosiosadministracinesVeiklosVISOSVANDENTVARKOSSANAUDOS</vt:lpstr>
      <vt:lpstr>'Forma 12'!VAS012_F_BendrosiosadministracinesVeiklosVNuotekuTransportavimas</vt:lpstr>
      <vt:lpstr>'Forma 12'!VAS012_F_DarboSaugosSanaudosIAtsiskaitomujuApskaitos</vt:lpstr>
      <vt:lpstr>'Forma 12'!VAS012_F_DarboSaugosSanaudosII1Gavyba</vt:lpstr>
      <vt:lpstr>'Forma 12'!VAS012_F_DarboSaugosSanaudosII2Ruosimas</vt:lpstr>
      <vt:lpstr>'Forma 12'!VAS012_F_DarboSaugosSanaudosII3Pristatymas</vt:lpstr>
      <vt:lpstr>'Forma 12'!VAS012_F_DarboSaugosSanaudosIII1surinkimas</vt:lpstr>
      <vt:lpstr>'Forma 12'!VAS012_F_DarboSaugosSanaudosIII2valymas</vt:lpstr>
      <vt:lpstr>'Forma 12'!VAS012_F_DarboSaugosSanaudosIII3nuotekuDumblo</vt:lpstr>
      <vt:lpstr>'Forma 12'!VAS012_F_DarboSaugosSanaudosIVPavirsiniuNuoteku</vt:lpstr>
      <vt:lpstr>'Forma 12'!VAS012_F_DarboSaugosSanaudosVIIKitosVeiklos</vt:lpstr>
      <vt:lpstr>'Forma 12'!VAS012_F_DarboSaugosSanaudosVIKitosReguliuojamos</vt:lpstr>
      <vt:lpstr>'Forma 12'!VAS012_F_DarboSaugosSanaudosVISO</vt:lpstr>
      <vt:lpstr>'Forma 12'!VAS012_F_DarboSaugosSanaudosVISOSVANDENTVARKOSSANAUDOS</vt:lpstr>
      <vt:lpstr>'Forma 12'!VAS012_F_DarboSaugosSanaudosVNuotekuTransportavimas</vt:lpstr>
      <vt:lpstr>'Forma 12'!VAS012_F_DarboUzmokescioSanaudosIAtsiskaitomujuApskaitos</vt:lpstr>
      <vt:lpstr>'Forma 12'!VAS012_F_DarboUzmokescioSanaudosII1Gavyba</vt:lpstr>
      <vt:lpstr>'Forma 12'!VAS012_F_DarboUzmokescioSanaudosII2Ruosimas</vt:lpstr>
      <vt:lpstr>'Forma 12'!VAS012_F_DarboUzmokescioSanaudosII3Pristatymas</vt:lpstr>
      <vt:lpstr>'Forma 12'!VAS012_F_DarboUzmokescioSanaudosIII1surinkimas</vt:lpstr>
      <vt:lpstr>'Forma 12'!VAS012_F_DarboUzmokescioSanaudosIII2valymas</vt:lpstr>
      <vt:lpstr>'Forma 12'!VAS012_F_DarboUzmokescioSanaudosIII3nuotekuDumblo</vt:lpstr>
      <vt:lpstr>'Forma 12'!VAS012_F_DarboUzmokescioSanaudosIVPavirsiniuNuoteku</vt:lpstr>
      <vt:lpstr>'Forma 12'!VAS012_F_DarboUzmokescioSanaudosVIIKitosVeiklos</vt:lpstr>
      <vt:lpstr>'Forma 12'!VAS012_F_DarboUzmokescioSanaudosVIKitosReguliuojamos</vt:lpstr>
      <vt:lpstr>'Forma 12'!VAS012_F_DarboUzmokescioSanaudosVISO</vt:lpstr>
      <vt:lpstr>'Forma 12'!VAS012_F_DarboUzmokescioSanaudosVISOSVANDENTVARKOSSANAUDOS</vt:lpstr>
      <vt:lpstr>'Forma 12'!VAS012_F_DarboUzmokescioSanaudosVNuotekuTransportavimas</vt:lpstr>
      <vt:lpstr>'Forma 12'!VAS012_F_DraudimoPaslauguSanaudosIAtsiskaitomujuApskaitos</vt:lpstr>
      <vt:lpstr>'Forma 12'!VAS012_F_DraudimoPaslauguSanaudosII1Gavyba</vt:lpstr>
      <vt:lpstr>'Forma 12'!VAS012_F_DraudimoPaslauguSanaudosII2Ruosimas</vt:lpstr>
      <vt:lpstr>'Forma 12'!VAS012_F_DraudimoPaslauguSanaudosII3Pristatymas</vt:lpstr>
      <vt:lpstr>'Forma 12'!VAS012_F_DraudimoPaslauguSanaudosIII1surinkimas</vt:lpstr>
      <vt:lpstr>'Forma 12'!VAS012_F_DraudimoPaslauguSanaudosIII2valymas</vt:lpstr>
      <vt:lpstr>'Forma 12'!VAS012_F_DraudimoPaslauguSanaudosIII3nuotekuDumblo</vt:lpstr>
      <vt:lpstr>'Forma 12'!VAS012_F_DraudimoPaslauguSanaudosIVPavirsiniuNuoteku</vt:lpstr>
      <vt:lpstr>'Forma 12'!VAS012_F_DraudimoPaslauguSanaudosVIIKitosVeiklos</vt:lpstr>
      <vt:lpstr>'Forma 12'!VAS012_F_DraudimoPaslauguSanaudosVIKitosReguliuojamos</vt:lpstr>
      <vt:lpstr>'Forma 12'!VAS012_F_DraudimoPaslauguSanaudosVISO</vt:lpstr>
      <vt:lpstr>'Forma 12'!VAS012_F_DraudimoPaslauguSanaudosVISOSVANDENTVARKOSSANAUDOS</vt:lpstr>
      <vt:lpstr>'Forma 12'!VAS012_F_DraudimoPaslauguSanaudosVNuotekuTransportavimas</vt:lpstr>
      <vt:lpstr>'Forma 12'!VAS012_F_EinamojoRemontomedziaguIAtsiskaitomujuApskaitos</vt:lpstr>
      <vt:lpstr>'Forma 12'!VAS012_F_EinamojoRemontomedziaguII1Gavyba</vt:lpstr>
      <vt:lpstr>'Forma 12'!VAS012_F_EinamojoRemontomedziaguII2Ruosimas</vt:lpstr>
      <vt:lpstr>'Forma 12'!VAS012_F_EinamojoRemontomedziaguII3Pristatymas</vt:lpstr>
      <vt:lpstr>'Forma 12'!VAS012_F_EinamojoRemontomedziaguIII1surinkimas</vt:lpstr>
      <vt:lpstr>'Forma 12'!VAS012_F_EinamojoRemontomedziaguIII2valymas</vt:lpstr>
      <vt:lpstr>'Forma 12'!VAS012_F_EinamojoRemontomedziaguIII3nuotekuDumblo</vt:lpstr>
      <vt:lpstr>'Forma 12'!VAS012_F_EinamojoRemontomedziaguIVPavirsiniuNuoteku</vt:lpstr>
      <vt:lpstr>'Forma 12'!VAS012_F_EinamojoRemontomedziaguVIIKitosVeiklos</vt:lpstr>
      <vt:lpstr>'Forma 12'!VAS012_F_EinamojoRemontomedziaguVIKitosReguliuojamos</vt:lpstr>
      <vt:lpstr>'Forma 12'!VAS012_F_EinamojoRemontomedziaguVISO</vt:lpstr>
      <vt:lpstr>'Forma 12'!VAS012_F_EinamojoRemontomedziaguVISOSVANDENTVARKOSSANAUDOS</vt:lpstr>
      <vt:lpstr>'Forma 12'!VAS012_F_EinamojoRemontomedziaguVNuotekuTransportavimas</vt:lpstr>
      <vt:lpstr>'Forma 12'!VAS012_F_ElektrosEnergijosSanaudosIAtsiskaitomujuApskaitos</vt:lpstr>
      <vt:lpstr>'Forma 12'!VAS012_F_ElektrosEnergijosSanaudosII1Gavyba</vt:lpstr>
      <vt:lpstr>'Forma 12'!VAS012_F_ElektrosEnergijosSanaudosII2Ruosimas</vt:lpstr>
      <vt:lpstr>'Forma 12'!VAS012_F_ElektrosEnergijosSanaudosII3Pristatymas</vt:lpstr>
      <vt:lpstr>'Forma 12'!VAS012_F_ElektrosEnergijosSanaudosIII1surinkimas</vt:lpstr>
      <vt:lpstr>'Forma 12'!VAS012_F_ElektrosEnergijosSanaudosIII2valymas</vt:lpstr>
      <vt:lpstr>'Forma 12'!VAS012_F_ElektrosEnergijosSanaudosIII3nuotekuDumblo</vt:lpstr>
      <vt:lpstr>'Forma 12'!VAS012_F_ElektrosEnergijosSanaudosIVPavirsiniuNuoteku</vt:lpstr>
      <vt:lpstr>'Forma 12'!VAS012_F_ElektrosEnergijosSanaudosVIIKitosVeiklos</vt:lpstr>
      <vt:lpstr>'Forma 12'!VAS012_F_ElektrosEnergijosSanaudosVIKitosReguliuojamos</vt:lpstr>
      <vt:lpstr>'Forma 12'!VAS012_F_ElektrosEnergijosSanaudosVISO</vt:lpstr>
      <vt:lpstr>'Forma 12'!VAS012_F_ElektrosEnergijosSanaudosVISOSVANDENTVARKOSSANAUDOS</vt:lpstr>
      <vt:lpstr>'Forma 12'!VAS012_F_ElektrosEnergijosSanaudosVNuotekuTransportavimas</vt:lpstr>
      <vt:lpstr>'Forma 12'!VAS012_F_GyventojuImokuAdministravimoIAtsiskaitomujuApskaitos</vt:lpstr>
      <vt:lpstr>'Forma 12'!VAS012_F_GyventojuImokuAdministravimoII1Gavyba</vt:lpstr>
      <vt:lpstr>'Forma 12'!VAS012_F_GyventojuImokuAdministravimoII2Ruosimas</vt:lpstr>
      <vt:lpstr>'Forma 12'!VAS012_F_GyventojuImokuAdministravimoII3Pristatymas</vt:lpstr>
      <vt:lpstr>'Forma 12'!VAS012_F_GyventojuImokuAdministravimoIII1surinkimas</vt:lpstr>
      <vt:lpstr>'Forma 12'!VAS012_F_GyventojuImokuAdministravimoIII2valymas</vt:lpstr>
      <vt:lpstr>'Forma 12'!VAS012_F_GyventojuImokuAdministravimoIII3nuotekuDumblo</vt:lpstr>
      <vt:lpstr>'Forma 12'!VAS012_F_GyventojuImokuAdministravimoIVPavirsiniuNuoteku</vt:lpstr>
      <vt:lpstr>'Forma 12'!VAS012_F_GyventojuImokuAdministravimoVIIKitosVeiklos</vt:lpstr>
      <vt:lpstr>'Forma 12'!VAS012_F_GyventojuImokuAdministravimoVIKitosReguliuojamos</vt:lpstr>
      <vt:lpstr>'Forma 12'!VAS012_F_GyventojuImokuAdministravimoVISO</vt:lpstr>
      <vt:lpstr>'Forma 12'!VAS012_F_GyventojuImokuAdministravimoVISOSVANDENTVARKOSSANAUDOS</vt:lpstr>
      <vt:lpstr>'Forma 12'!VAS012_F_GyventojuImokuAdministravimoVNuotekuTransportavimas</vt:lpstr>
      <vt:lpstr>'Forma 12'!VAS012_F_IlgalaikioTurtoNusidevejimoIAtsiskaitomujuApskaitos</vt:lpstr>
      <vt:lpstr>'Forma 12'!VAS012_F_IlgalaikioTurtoNusidevejimoII1Gavyba</vt:lpstr>
      <vt:lpstr>'Forma 12'!VAS012_F_IlgalaikioTurtoNusidevejimoII2Ruosimas</vt:lpstr>
      <vt:lpstr>'Forma 12'!VAS012_F_IlgalaikioTurtoNusidevejimoII3Pristatymas</vt:lpstr>
      <vt:lpstr>'Forma 12'!VAS012_F_IlgalaikioTurtoNusidevejimoIII1surinkimas</vt:lpstr>
      <vt:lpstr>'Forma 12'!VAS012_F_IlgalaikioTurtoNusidevejimoIII2valymas</vt:lpstr>
      <vt:lpstr>'Forma 12'!VAS012_F_IlgalaikioTurtoNusidevejimoIII3nuotekuDumblo</vt:lpstr>
      <vt:lpstr>'Forma 12'!VAS012_F_IlgalaikioTurtoNusidevejimoIVPavirsiniuNuoteku</vt:lpstr>
      <vt:lpstr>'Forma 12'!VAS012_F_IlgalaikioTurtoNusidevejimoVIIKitosVeiklos</vt:lpstr>
      <vt:lpstr>'Forma 12'!VAS012_F_IlgalaikioTurtoNusidevejimoVIKitosReguliuojamos</vt:lpstr>
      <vt:lpstr>'Forma 12'!VAS012_F_IlgalaikioTurtoNusidevejimoVISO</vt:lpstr>
      <vt:lpstr>'Forma 12'!VAS012_F_IlgalaikioTurtoNusidevejimoVISOSVANDENTVARKOSSANAUDOS</vt:lpstr>
      <vt:lpstr>'Forma 12'!VAS012_F_IlgalaikioTurtoNusidevejimoVNuotekuTransportavimas</vt:lpstr>
      <vt:lpstr>'Forma 12'!VAS012_F_ImokuIGarantiniIAtsiskaitomujuApskaitos</vt:lpstr>
      <vt:lpstr>'Forma 12'!VAS012_F_ImokuIGarantiniII1Gavyba</vt:lpstr>
      <vt:lpstr>'Forma 12'!VAS012_F_ImokuIGarantiniII2Ruosimas</vt:lpstr>
      <vt:lpstr>'Forma 12'!VAS012_F_ImokuIGarantiniII3Pristatymas</vt:lpstr>
      <vt:lpstr>'Forma 12'!VAS012_F_ImokuIGarantiniIII1surinkimas</vt:lpstr>
      <vt:lpstr>'Forma 12'!VAS012_F_ImokuIGarantiniIII2valymas</vt:lpstr>
      <vt:lpstr>'Forma 12'!VAS012_F_ImokuIGarantiniIII3nuotekuDumblo</vt:lpstr>
      <vt:lpstr>'Forma 12'!VAS012_F_ImokuIGarantiniIVPavirsiniuNuoteku</vt:lpstr>
      <vt:lpstr>'Forma 12'!VAS012_F_ImokuIGarantiniVIIKitosVeiklos</vt:lpstr>
      <vt:lpstr>'Forma 12'!VAS012_F_ImokuIGarantiniVIKitosReguliuojamos</vt:lpstr>
      <vt:lpstr>'Forma 12'!VAS012_F_ImokuIGarantiniVISO</vt:lpstr>
      <vt:lpstr>'Forma 12'!VAS012_F_ImokuIGarantiniVISOSVANDENTVARKOSSANAUDOS</vt:lpstr>
      <vt:lpstr>'Forma 12'!VAS012_F_ImokuIGarantiniVNuotekuTransportavimas</vt:lpstr>
      <vt:lpstr>'Forma 12'!VAS012_F_KanceliarinesPastoSanaudosIAtsiskaitomujuApskaitos</vt:lpstr>
      <vt:lpstr>'Forma 12'!VAS012_F_KanceliarinesPastoSanaudosII1Gavyba</vt:lpstr>
      <vt:lpstr>'Forma 12'!VAS012_F_KanceliarinesPastoSanaudosII2Ruosimas</vt:lpstr>
      <vt:lpstr>'Forma 12'!VAS012_F_KanceliarinesPastoSanaudosII3Pristatymas</vt:lpstr>
      <vt:lpstr>'Forma 12'!VAS012_F_KanceliarinesPastoSanaudosIII1surinkimas</vt:lpstr>
      <vt:lpstr>'Forma 12'!VAS012_F_KanceliarinesPastoSanaudosIII2valymas</vt:lpstr>
      <vt:lpstr>'Forma 12'!VAS012_F_KanceliarinesPastoSanaudosIII3nuotekuDumblo</vt:lpstr>
      <vt:lpstr>'Forma 12'!VAS012_F_KanceliarinesPastoSanaudosIVPavirsiniuNuoteku</vt:lpstr>
      <vt:lpstr>'Forma 12'!VAS012_F_KanceliarinesPastoSanaudosVIIKitosVeiklos</vt:lpstr>
      <vt:lpstr>'Forma 12'!VAS012_F_KanceliarinesPastoSanaudosVIKitosReguliuojamos</vt:lpstr>
      <vt:lpstr>'Forma 12'!VAS012_F_KanceliarinesPastoSanaudosVISO</vt:lpstr>
      <vt:lpstr>'Forma 12'!VAS012_F_KanceliarinesPastoSanaudosVISOSVANDENTVARKOSSANAUDOS</vt:lpstr>
      <vt:lpstr>'Forma 12'!VAS012_F_KanceliarinesPastoSanaudosVNuotekuTransportavimas</vt:lpstr>
      <vt:lpstr>'Forma 12'!VAS012_F_KitosSanaudos1IAtsiskaitomujuApskaitos</vt:lpstr>
      <vt:lpstr>'Forma 12'!VAS012_F_KitosSanaudos1II1Gavyba</vt:lpstr>
      <vt:lpstr>'Forma 12'!VAS012_F_KitosSanaudos1II2Ruosimas</vt:lpstr>
      <vt:lpstr>'Forma 12'!VAS012_F_KitosSanaudos1II3Pristatymas</vt:lpstr>
      <vt:lpstr>'Forma 12'!VAS012_F_KitosSanaudos1III1surinkimas</vt:lpstr>
      <vt:lpstr>'Forma 12'!VAS012_F_KitosSanaudos1III2valymas</vt:lpstr>
      <vt:lpstr>'Forma 12'!VAS012_F_KitosSanaudos1III3nuotekuDumblo</vt:lpstr>
      <vt:lpstr>'Forma 12'!VAS012_F_KitosSanaudos1IVPavirsiniuNuoteku</vt:lpstr>
      <vt:lpstr>'Forma 12'!VAS012_F_KitosSanaudos1VIIKitosVeiklos</vt:lpstr>
      <vt:lpstr>'Forma 12'!VAS012_F_KitosSanaudos1VIKitosReguliuojamos</vt:lpstr>
      <vt:lpstr>'Forma 12'!VAS012_F_KitosSanaudos1VISO</vt:lpstr>
      <vt:lpstr>'Forma 12'!VAS012_F_KitosSanaudos1VISOSVANDENTVARKOSSANAUDOS</vt:lpstr>
      <vt:lpstr>'Forma 12'!VAS012_F_KitosSanaudos1VNuotekuTransportavimas</vt:lpstr>
      <vt:lpstr>'Forma 12'!VAS012_F_KitosSanaudosIAtsiskaitomujuApskaitos</vt:lpstr>
      <vt:lpstr>'Forma 12'!VAS012_F_KitosSanaudosII1Gavyba</vt:lpstr>
      <vt:lpstr>'Forma 12'!VAS012_F_KitosSanaudosII2Ruosimas</vt:lpstr>
      <vt:lpstr>'Forma 12'!VAS012_F_KitosSanaudosII3Pristatymas</vt:lpstr>
      <vt:lpstr>'Forma 12'!VAS012_F_KitosSanaudosIII1surinkimas</vt:lpstr>
      <vt:lpstr>'Forma 12'!VAS012_F_KitosSanaudosIII2valymas</vt:lpstr>
      <vt:lpstr>'Forma 12'!VAS012_F_KitosSanaudosIII3nuotekuDumblo</vt:lpstr>
      <vt:lpstr>'Forma 12'!VAS012_F_KitosSanaudosIVPavirsiniuNuoteku</vt:lpstr>
      <vt:lpstr>'Forma 12'!VAS012_F_KitosSanaudosVIIKitosVeiklos</vt:lpstr>
      <vt:lpstr>'Forma 12'!VAS012_F_KitosSanaudosVIKitosReguliuojamos</vt:lpstr>
      <vt:lpstr>'Forma 12'!VAS012_F_KitosSanaudosVISO</vt:lpstr>
      <vt:lpstr>'Forma 12'!VAS012_F_KitosSanaudosVISOSVANDENTVARKOSSANAUDOS</vt:lpstr>
      <vt:lpstr>'Forma 12'!VAS012_F_KitosSanaudosVNuotekuTransportavimas</vt:lpstr>
      <vt:lpstr>'Forma 12'!VAS012_F_KituMokesciuSanaudosIAtsiskaitomujuApskaitos</vt:lpstr>
      <vt:lpstr>'Forma 12'!VAS012_F_KituMokesciuSanaudosII1Gavyba</vt:lpstr>
      <vt:lpstr>'Forma 12'!VAS012_F_KituMokesciuSanaudosII2Ruosimas</vt:lpstr>
      <vt:lpstr>'Forma 12'!VAS012_F_KituMokesciuSanaudosII3Pristatymas</vt:lpstr>
      <vt:lpstr>'Forma 12'!VAS012_F_KituMokesciuSanaudosIII1surinkimas</vt:lpstr>
      <vt:lpstr>'Forma 12'!VAS012_F_KituMokesciuSanaudosIII2valymas</vt:lpstr>
      <vt:lpstr>'Forma 12'!VAS012_F_KituMokesciuSanaudosIII3nuotekuDumblo</vt:lpstr>
      <vt:lpstr>'Forma 12'!VAS012_F_KituMokesciuSanaudosIVPavirsiniuNuoteku</vt:lpstr>
      <vt:lpstr>'Forma 12'!VAS012_F_KituMokesciuSanaudosVIIKitosVeiklos</vt:lpstr>
      <vt:lpstr>'Forma 12'!VAS012_F_KituMokesciuSanaudosVIKitosReguliuojamos</vt:lpstr>
      <vt:lpstr>'Forma 12'!VAS012_F_KituMokesciuSanaudosVISO</vt:lpstr>
      <vt:lpstr>'Forma 12'!VAS012_F_KituMokesciuSanaudosVISOSVANDENTVARKOSSANAUDOS</vt:lpstr>
      <vt:lpstr>'Forma 12'!VAS012_F_KituMokesciuSanaudosVNuotekuTransportavimas</vt:lpstr>
      <vt:lpstr>'Forma 12'!VAS012_F_KituPaslauguSanaudosIAtsiskaitomujuApskaitos</vt:lpstr>
      <vt:lpstr>'Forma 12'!VAS012_F_KituPaslauguSanaudosII1Gavyba</vt:lpstr>
      <vt:lpstr>'Forma 12'!VAS012_F_KituPaslauguSanaudosII2Ruosimas</vt:lpstr>
      <vt:lpstr>'Forma 12'!VAS012_F_KituPaslauguSanaudosII3Pristatymas</vt:lpstr>
      <vt:lpstr>'Forma 12'!VAS012_F_KituPaslauguSanaudosIII1surinkimas</vt:lpstr>
      <vt:lpstr>'Forma 12'!VAS012_F_KituPaslauguSanaudosIII2valymas</vt:lpstr>
      <vt:lpstr>'Forma 12'!VAS012_F_KituPaslauguSanaudosIII3nuotekuDumblo</vt:lpstr>
      <vt:lpstr>'Forma 12'!VAS012_F_KituPaslauguSanaudosIVPavirsiniuNuoteku</vt:lpstr>
      <vt:lpstr>'Forma 12'!VAS012_F_KituPaslauguSanaudosVIIKitosVeiklos</vt:lpstr>
      <vt:lpstr>'Forma 12'!VAS012_F_KituPaslauguSanaudosVIKitosReguliuojamos</vt:lpstr>
      <vt:lpstr>'Forma 12'!VAS012_F_KituPaslauguSanaudosVISO</vt:lpstr>
      <vt:lpstr>'Forma 12'!VAS012_F_KituPaslauguSanaudosVISOSVANDENTVARKOSSANAUDOS</vt:lpstr>
      <vt:lpstr>'Forma 12'!VAS012_F_KituPaslauguSanaudosVNuotekuTransportavimas</vt:lpstr>
      <vt:lpstr>'Forma 12'!VAS012_F_KuroSanaudosIAtsiskaitomujuApskaitos</vt:lpstr>
      <vt:lpstr>'Forma 12'!VAS012_F_KuroSanaudosII1Gavyba</vt:lpstr>
      <vt:lpstr>'Forma 12'!VAS012_F_KuroSanaudosII2Ruosimas</vt:lpstr>
      <vt:lpstr>'Forma 12'!VAS012_F_KuroSanaudosII3Pristatymas</vt:lpstr>
      <vt:lpstr>'Forma 12'!VAS012_F_KuroSanaudosIII1surinkimas</vt:lpstr>
      <vt:lpstr>'Forma 12'!VAS012_F_KuroSanaudosIII2valymas</vt:lpstr>
      <vt:lpstr>'Forma 12'!VAS012_F_KuroSanaudosIII3nuotekuDumblo</vt:lpstr>
      <vt:lpstr>'Forma 12'!VAS012_F_KuroSanaudosIVPavirsiniuNuoteku</vt:lpstr>
      <vt:lpstr>'Forma 12'!VAS012_F_KuroSanaudosVIIKitosVeiklos</vt:lpstr>
      <vt:lpstr>'Forma 12'!VAS012_F_KuroSanaudosVIKitosReguliuojamos</vt:lpstr>
      <vt:lpstr>'Forma 12'!VAS012_F_KuroSanaudosVISO</vt:lpstr>
      <vt:lpstr>'Forma 12'!VAS012_F_KuroSanaudosVISOSVANDENTVARKOSSANAUDOS</vt:lpstr>
      <vt:lpstr>'Forma 12'!VAS012_F_KuroSanaudosVNuotekuTransportavimas</vt:lpstr>
      <vt:lpstr>'Forma 12'!VAS012_F_MokesciuSanaudosIAtsiskaitomujuApskaitos</vt:lpstr>
      <vt:lpstr>'Forma 12'!VAS012_F_MokesciuSanaudosII1Gavyba</vt:lpstr>
      <vt:lpstr>'Forma 12'!VAS012_F_MokesciuSanaudosII2Ruosimas</vt:lpstr>
      <vt:lpstr>'Forma 12'!VAS012_F_MokesciuSanaudosII3Pristatymas</vt:lpstr>
      <vt:lpstr>'Forma 12'!VAS012_F_MokesciuSanaudosIII1surinkimas</vt:lpstr>
      <vt:lpstr>'Forma 12'!VAS012_F_MokesciuSanaudosIII2valymas</vt:lpstr>
      <vt:lpstr>'Forma 12'!VAS012_F_MokesciuSanaudosIII3nuotekuDumblo</vt:lpstr>
      <vt:lpstr>'Forma 12'!VAS012_F_MokesciuSanaudosIVPavirsiniuNuoteku</vt:lpstr>
      <vt:lpstr>'Forma 12'!VAS012_F_MokesciuSanaudosVIIKitosVeiklos</vt:lpstr>
      <vt:lpstr>'Forma 12'!VAS012_F_MokesciuSanaudosVIKitosReguliuojamos</vt:lpstr>
      <vt:lpstr>'Forma 12'!VAS012_F_MokesciuSanaudosVISO</vt:lpstr>
      <vt:lpstr>'Forma 12'!VAS012_F_MokesciuSanaudosVISOSVANDENTVARKOSSANAUDOS</vt:lpstr>
      <vt:lpstr>'Forma 12'!VAS012_F_MokesciuSanaudosVNuotekuTransportavimas</vt:lpstr>
      <vt:lpstr>'Forma 12'!VAS012_F_NekilnojamoTurtoMokescioIAtsiskaitomujuApskaitos</vt:lpstr>
      <vt:lpstr>'Forma 12'!VAS012_F_NekilnojamoTurtoMokescioII1Gavyba</vt:lpstr>
      <vt:lpstr>'Forma 12'!VAS012_F_NekilnojamoTurtoMokescioII2Ruosimas</vt:lpstr>
      <vt:lpstr>'Forma 12'!VAS012_F_NekilnojamoTurtoMokescioII3Pristatymas</vt:lpstr>
      <vt:lpstr>'Forma 12'!VAS012_F_NekilnojamoTurtoMokescioIII1surinkimas</vt:lpstr>
      <vt:lpstr>'Forma 12'!VAS012_F_NekilnojamoTurtoMokescioIII2valymas</vt:lpstr>
      <vt:lpstr>'Forma 12'!VAS012_F_NekilnojamoTurtoMokescioIII3nuotekuDumblo</vt:lpstr>
      <vt:lpstr>'Forma 12'!VAS012_F_NekilnojamoTurtoMokescioIVPavirsiniuNuoteku</vt:lpstr>
      <vt:lpstr>'Forma 12'!VAS012_F_NekilnojamoTurtoMokescioVIIKitosVeiklos</vt:lpstr>
      <vt:lpstr>'Forma 12'!VAS012_F_NekilnojamoTurtoMokescioVIKitosReguliuojamos</vt:lpstr>
      <vt:lpstr>'Forma 12'!VAS012_F_NekilnojamoTurtoMokescioVISO</vt:lpstr>
      <vt:lpstr>'Forma 12'!VAS012_F_NekilnojamoTurtoMokescioVISOSVANDENTVARKOSSANAUDOS</vt:lpstr>
      <vt:lpstr>'Forma 12'!VAS012_F_NekilnojamoTurtoMokescioVNuotekuTransportavimas</vt:lpstr>
      <vt:lpstr>'Forma 12'!VAS012_F_PersonaloMokymoSanaudosIAtsiskaitomujuApskaitos</vt:lpstr>
      <vt:lpstr>'Forma 12'!VAS012_F_PersonaloMokymoSanaudosII1Gavyba</vt:lpstr>
      <vt:lpstr>'Forma 12'!VAS012_F_PersonaloMokymoSanaudosII2Ruosimas</vt:lpstr>
      <vt:lpstr>'Forma 12'!VAS012_F_PersonaloMokymoSanaudosII3Pristatymas</vt:lpstr>
      <vt:lpstr>'Forma 12'!VAS012_F_PersonaloMokymoSanaudosIII1surinkimas</vt:lpstr>
      <vt:lpstr>'Forma 12'!VAS012_F_PersonaloMokymoSanaudosIII2valymas</vt:lpstr>
      <vt:lpstr>'Forma 12'!VAS012_F_PersonaloMokymoSanaudosIII3nuotekuDumblo</vt:lpstr>
      <vt:lpstr>'Forma 12'!VAS012_F_PersonaloMokymoSanaudosIVPavirsiniuNuoteku</vt:lpstr>
      <vt:lpstr>'Forma 12'!VAS012_F_PersonaloMokymoSanaudosVIIKitosVeiklos</vt:lpstr>
      <vt:lpstr>'Forma 12'!VAS012_F_PersonaloMokymoSanaudosVIKitosReguliuojamos</vt:lpstr>
      <vt:lpstr>'Forma 12'!VAS012_F_PersonaloMokymoSanaudosVISO</vt:lpstr>
      <vt:lpstr>'Forma 12'!VAS012_F_PersonaloMokymoSanaudosVISOSVANDENTVARKOSSANAUDOS</vt:lpstr>
      <vt:lpstr>'Forma 12'!VAS012_F_PersonaloMokymoSanaudosVNuotekuTransportavimas</vt:lpstr>
      <vt:lpstr>'Forma 12'!VAS012_F_RemontoDarbuPagalIAtsiskaitomujuApskaitos</vt:lpstr>
      <vt:lpstr>'Forma 12'!VAS012_F_RemontoDarbuPagalII1Gavyba</vt:lpstr>
      <vt:lpstr>'Forma 12'!VAS012_F_RemontoDarbuPagalII2Ruosimas</vt:lpstr>
      <vt:lpstr>'Forma 12'!VAS012_F_RemontoDarbuPagalII3Pristatymas</vt:lpstr>
      <vt:lpstr>'Forma 12'!VAS012_F_RemontoDarbuPagalIII1surinkimas</vt:lpstr>
      <vt:lpstr>'Forma 12'!VAS012_F_RemontoDarbuPagalIII2valymas</vt:lpstr>
      <vt:lpstr>'Forma 12'!VAS012_F_RemontoDarbuPagalIII3nuotekuDumblo</vt:lpstr>
      <vt:lpstr>'Forma 12'!VAS012_F_RemontoDarbuPagalIVPavirsiniuNuoteku</vt:lpstr>
      <vt:lpstr>'Forma 12'!VAS012_F_RemontoDarbuPagalVIIKitosVeiklos</vt:lpstr>
      <vt:lpstr>'Forma 12'!VAS012_F_RemontoDarbuPagalVIKitosReguliuojamos</vt:lpstr>
      <vt:lpstr>'Forma 12'!VAS012_F_RemontoDarbuPagalVISO</vt:lpstr>
      <vt:lpstr>'Forma 12'!VAS012_F_RemontoDarbuPagalVISOSVANDENTVARKOSSANAUDOS</vt:lpstr>
      <vt:lpstr>'Forma 12'!VAS012_F_RemontoDarbuPagalVNuotekuTransportavimas</vt:lpstr>
      <vt:lpstr>'Forma 12'!VAS012_F_RinkodarosInformavimoVeiklosIAtsiskaitomujuApskaitos</vt:lpstr>
      <vt:lpstr>'Forma 12'!VAS012_F_RinkodarosInformavimoVeiklosII1Gavyba</vt:lpstr>
      <vt:lpstr>'Forma 12'!VAS012_F_RinkodarosInformavimoVeiklosII2Ruosimas</vt:lpstr>
      <vt:lpstr>'Forma 12'!VAS012_F_RinkodarosInformavimoVeiklosII3Pristatymas</vt:lpstr>
      <vt:lpstr>'Forma 12'!VAS012_F_RinkodarosInformavimoVeiklosIII1surinkimas</vt:lpstr>
      <vt:lpstr>'Forma 12'!VAS012_F_RinkodarosInformavimoVeiklosIII2valymas</vt:lpstr>
      <vt:lpstr>'Forma 12'!VAS012_F_RinkodarosInformavimoVeiklosIII3nuotekuDumblo</vt:lpstr>
      <vt:lpstr>'Forma 12'!VAS012_F_RinkodarosInformavimoVeiklosIVPavirsiniuNuoteku</vt:lpstr>
      <vt:lpstr>'Forma 12'!VAS012_F_RinkodarosInformavimoVeiklosVIIKitosVeiklos</vt:lpstr>
      <vt:lpstr>'Forma 12'!VAS012_F_RinkodarosInformavimoVeiklosVIKitosReguliuojamos</vt:lpstr>
      <vt:lpstr>'Forma 12'!VAS012_F_RinkodarosInformavimoVeiklosVISO</vt:lpstr>
      <vt:lpstr>'Forma 12'!VAS012_F_RinkodarosInformavimoVeiklosVISOSVANDENTVARKOSSANAUDOS</vt:lpstr>
      <vt:lpstr>'Forma 12'!VAS012_F_RinkodarosInformavimoVeiklosVNuotekuTransportavimas</vt:lpstr>
      <vt:lpstr>'Forma 12'!VAS012_F_SilumosEnergijosSanaudosIAtsiskaitomujuApskaitos</vt:lpstr>
      <vt:lpstr>'Forma 12'!VAS012_F_SilumosEnergijosSanaudosII1Gavyba</vt:lpstr>
      <vt:lpstr>'Forma 12'!VAS012_F_SilumosEnergijosSanaudosII2Ruosimas</vt:lpstr>
      <vt:lpstr>'Forma 12'!VAS012_F_SilumosEnergijosSanaudosII3Pristatymas</vt:lpstr>
      <vt:lpstr>'Forma 12'!VAS012_F_SilumosEnergijosSanaudosIII1surinkimas</vt:lpstr>
      <vt:lpstr>'Forma 12'!VAS012_F_SilumosEnergijosSanaudosIII2valymas</vt:lpstr>
      <vt:lpstr>'Forma 12'!VAS012_F_SilumosEnergijosSanaudosIII3nuotekuDumblo</vt:lpstr>
      <vt:lpstr>'Forma 12'!VAS012_F_SilumosEnergijosSanaudosIVPavirsiniuNuoteku</vt:lpstr>
      <vt:lpstr>'Forma 12'!VAS012_F_SilumosEnergijosSanaudosVIIKitosVeiklos</vt:lpstr>
      <vt:lpstr>'Forma 12'!VAS012_F_SilumosEnergijosSanaudosVIKitosReguliuojamos</vt:lpstr>
      <vt:lpstr>'Forma 12'!VAS012_F_SilumosEnergijosSanaudosVISO</vt:lpstr>
      <vt:lpstr>'Forma 12'!VAS012_F_SilumosEnergijosSanaudosVISOSVANDENTVARKOSSANAUDOS</vt:lpstr>
      <vt:lpstr>'Forma 12'!VAS012_F_SilumosEnergijosSanaudosVNuotekuTransportavimas</vt:lpstr>
      <vt:lpstr>'Forma 12'!VAS012_F_TeisiniuIrKonsultaciniuIAtsiskaitomujuApskaitos</vt:lpstr>
      <vt:lpstr>'Forma 12'!VAS012_F_TeisiniuIrKonsultaciniuII1Gavyba</vt:lpstr>
      <vt:lpstr>'Forma 12'!VAS012_F_TeisiniuIrKonsultaciniuII2Ruosimas</vt:lpstr>
      <vt:lpstr>'Forma 12'!VAS012_F_TeisiniuIrKonsultaciniuII3Pristatymas</vt:lpstr>
      <vt:lpstr>'Forma 12'!VAS012_F_TeisiniuIrKonsultaciniuIII1surinkimas</vt:lpstr>
      <vt:lpstr>'Forma 12'!VAS012_F_TeisiniuIrKonsultaciniuIII2valymas</vt:lpstr>
      <vt:lpstr>'Forma 12'!VAS012_F_TeisiniuIrKonsultaciniuIII3nuotekuDumblo</vt:lpstr>
      <vt:lpstr>'Forma 12'!VAS012_F_TeisiniuIrKonsultaciniuIVPavirsiniuNuoteku</vt:lpstr>
      <vt:lpstr>'Forma 12'!VAS012_F_TeisiniuIrKonsultaciniuVIIKitosVeiklos</vt:lpstr>
      <vt:lpstr>'Forma 12'!VAS012_F_TeisiniuIrKonsultaciniuVIKitosReguliuojamos</vt:lpstr>
      <vt:lpstr>'Forma 12'!VAS012_F_TeisiniuIrKonsultaciniuVISO</vt:lpstr>
      <vt:lpstr>'Forma 12'!VAS012_F_TeisiniuIrKonsultaciniuVISOSVANDENTVARKOSSANAUDOS</vt:lpstr>
      <vt:lpstr>'Forma 12'!VAS012_F_TeisiniuIrKonsultaciniuVNuotekuTransportavimas</vt:lpstr>
      <vt:lpstr>'Forma 12'!VAS012_F_TelekomunikacijuSanaudosIAtsiskaitomujuApskaitos</vt:lpstr>
      <vt:lpstr>'Forma 12'!VAS012_F_TelekomunikacijuSanaudosII1Gavyba</vt:lpstr>
      <vt:lpstr>'Forma 12'!VAS012_F_TelekomunikacijuSanaudosII2Ruosimas</vt:lpstr>
      <vt:lpstr>'Forma 12'!VAS012_F_TelekomunikacijuSanaudosII3Pristatymas</vt:lpstr>
      <vt:lpstr>'Forma 12'!VAS012_F_TelekomunikacijuSanaudosIII1surinkimas</vt:lpstr>
      <vt:lpstr>'Forma 12'!VAS012_F_TelekomunikacijuSanaudosIII2valymas</vt:lpstr>
      <vt:lpstr>'Forma 12'!VAS012_F_TelekomunikacijuSanaudosIII3nuotekuDumblo</vt:lpstr>
      <vt:lpstr>'Forma 12'!VAS012_F_TelekomunikacijuSanaudosIVPavirsiniuNuoteku</vt:lpstr>
      <vt:lpstr>'Forma 12'!VAS012_F_TelekomunikacijuSanaudosVIIKitosVeiklos</vt:lpstr>
      <vt:lpstr>'Forma 12'!VAS012_F_TelekomunikacijuSanaudosVIKitosReguliuojamos</vt:lpstr>
      <vt:lpstr>'Forma 12'!VAS012_F_TelekomunikacijuSanaudosVISO</vt:lpstr>
      <vt:lpstr>'Forma 12'!VAS012_F_TelekomunikacijuSanaudosVISOSVANDENTVARKOSSANAUDOS</vt:lpstr>
      <vt:lpstr>'Forma 12'!VAS012_F_TelekomunikacijuSanaudosVNuotekuTransportavimas</vt:lpstr>
      <vt:lpstr>'Forma 12'!VAS012_F_TiesioginiuIrNetiesioginiuIAtsiskaitomujuApskaitos</vt:lpstr>
      <vt:lpstr>'Forma 12'!VAS012_F_TiesioginiuIrNetiesioginiuII1Gavyba</vt:lpstr>
      <vt:lpstr>'Forma 12'!VAS012_F_TiesioginiuIrNetiesioginiuII2Ruosimas</vt:lpstr>
      <vt:lpstr>'Forma 12'!VAS012_F_TiesioginiuIrNetiesioginiuII3Pristatymas</vt:lpstr>
      <vt:lpstr>'Forma 12'!VAS012_F_TiesioginiuIrNetiesioginiuIII1surinkimas</vt:lpstr>
      <vt:lpstr>'Forma 12'!VAS012_F_TiesioginiuIrNetiesioginiuIII2valymas</vt:lpstr>
      <vt:lpstr>'Forma 12'!VAS012_F_TiesioginiuIrNetiesioginiuIII3nuotekuDumblo</vt:lpstr>
      <vt:lpstr>'Forma 12'!VAS012_F_TiesioginiuIrNetiesioginiuIVPavirsiniuNuoteku</vt:lpstr>
      <vt:lpstr>'Forma 12'!VAS012_F_TiesioginiuIrNetiesioginiuVIIKitosVeiklos</vt:lpstr>
      <vt:lpstr>'Forma 12'!VAS012_F_TiesioginiuIrNetiesioginiuVIKitosReguliuojamos</vt:lpstr>
      <vt:lpstr>'Forma 12'!VAS012_F_TiesioginiuIrNetiesioginiuVISO</vt:lpstr>
      <vt:lpstr>'Forma 12'!VAS012_F_TiesioginiuIrNetiesioginiuVISOSVANDENTVARKOSSANAUDOS</vt:lpstr>
      <vt:lpstr>'Forma 12'!VAS012_F_TiesioginiuIrNetiesioginiuVNuotekuTransportavimas</vt:lpstr>
      <vt:lpstr>'Forma 12'!VAS012_F_TransportoPaslauguPagalIAtsiskaitomujuApskaitos</vt:lpstr>
      <vt:lpstr>'Forma 12'!VAS012_F_TransportoPaslauguPagalII1Gavyba</vt:lpstr>
      <vt:lpstr>'Forma 12'!VAS012_F_TransportoPaslauguPagalII2Ruosimas</vt:lpstr>
      <vt:lpstr>'Forma 12'!VAS012_F_TransportoPaslauguPagalII3Pristatymas</vt:lpstr>
      <vt:lpstr>'Forma 12'!VAS012_F_TransportoPaslauguPagalIII1surinkimas</vt:lpstr>
      <vt:lpstr>'Forma 12'!VAS012_F_TransportoPaslauguPagalIII2valymas</vt:lpstr>
      <vt:lpstr>'Forma 12'!VAS012_F_TransportoPaslauguPagalIII3nuotekuDumblo</vt:lpstr>
      <vt:lpstr>'Forma 12'!VAS012_F_TransportoPaslauguPagalIVPavirsiniuNuoteku</vt:lpstr>
      <vt:lpstr>'Forma 12'!VAS012_F_TransportoPaslauguPagalVIIKitosVeiklos</vt:lpstr>
      <vt:lpstr>'Forma 12'!VAS012_F_TransportoPaslauguPagalVIKitosReguliuojamos</vt:lpstr>
      <vt:lpstr>'Forma 12'!VAS012_F_TransportoPaslauguPagalVISO</vt:lpstr>
      <vt:lpstr>'Forma 12'!VAS012_F_TransportoPaslauguPagalVISOSVANDENTVARKOSSANAUDOS</vt:lpstr>
      <vt:lpstr>'Forma 12'!VAS012_F_TransportoPaslauguPagalVNuotekuTransportavimas</vt:lpstr>
      <vt:lpstr>'Forma 12'!VAS012_F_TurtoNuomosSanaudosIAtsiskaitomujuApskaitos</vt:lpstr>
      <vt:lpstr>'Forma 12'!VAS012_F_TurtoNuomosSanaudosII1Gavyba</vt:lpstr>
      <vt:lpstr>'Forma 12'!VAS012_F_TurtoNuomosSanaudosII2Ruosimas</vt:lpstr>
      <vt:lpstr>'Forma 12'!VAS012_F_TurtoNuomosSanaudosII3Pristatymas</vt:lpstr>
      <vt:lpstr>'Forma 12'!VAS012_F_TurtoNuomosSanaudosIII1surinkimas</vt:lpstr>
      <vt:lpstr>'Forma 12'!VAS012_F_TurtoNuomosSanaudosIII2valymas</vt:lpstr>
      <vt:lpstr>'Forma 12'!VAS012_F_TurtoNuomosSanaudosIII3nuotekuDumblo</vt:lpstr>
      <vt:lpstr>'Forma 12'!VAS012_F_TurtoNuomosSanaudosIVPavirsiniuNuoteku</vt:lpstr>
      <vt:lpstr>'Forma 12'!VAS012_F_TurtoNuomosSanaudosVIIKitosVeiklos</vt:lpstr>
      <vt:lpstr>'Forma 12'!VAS012_F_TurtoNuomosSanaudosVIKitosReguliuojamos</vt:lpstr>
      <vt:lpstr>'Forma 12'!VAS012_F_TurtoNuomosSanaudosVISO</vt:lpstr>
      <vt:lpstr>'Forma 12'!VAS012_F_TurtoNuomosSanaudosVISOSVANDENTVARKOSSANAUDOS</vt:lpstr>
      <vt:lpstr>'Forma 12'!VAS012_F_TurtoNuomosSanaudosVNuotekuTransportavimas</vt:lpstr>
      <vt:lpstr>'Forma 12'!VAS012_F_ZemesNuomosMokescioIAtsiskaitomujuApskaitos</vt:lpstr>
      <vt:lpstr>'Forma 12'!VAS012_F_ZemesNuomosMokescioII1Gavyba</vt:lpstr>
      <vt:lpstr>'Forma 12'!VAS012_F_ZemesNuomosMokescioII2Ruosimas</vt:lpstr>
      <vt:lpstr>'Forma 12'!VAS012_F_ZemesNuomosMokescioII3Pristatymas</vt:lpstr>
      <vt:lpstr>'Forma 12'!VAS012_F_ZemesNuomosMokescioIII1surinkimas</vt:lpstr>
      <vt:lpstr>'Forma 12'!VAS012_F_ZemesNuomosMokescioIII2valymas</vt:lpstr>
      <vt:lpstr>'Forma 12'!VAS012_F_ZemesNuomosMokescioIII3nuotekuDumblo</vt:lpstr>
      <vt:lpstr>'Forma 12'!VAS012_F_ZemesNuomosMokescioIVPavirsiniuNuoteku</vt:lpstr>
      <vt:lpstr>'Forma 12'!VAS012_F_ZemesNuomosMokescioVIIKitosVeiklos</vt:lpstr>
      <vt:lpstr>'Forma 12'!VAS012_F_ZemesNuomosMokescioVIKitosReguliuojamos</vt:lpstr>
      <vt:lpstr>'Forma 12'!VAS012_F_ZemesNuomosMokescioVISO</vt:lpstr>
      <vt:lpstr>'Forma 12'!VAS012_F_ZemesNuomosMokescioVISOSVANDENTVARKOSSANAUDOS</vt:lpstr>
      <vt:lpstr>'Forma 12'!VAS012_F_ZemesNuomosMokescioVNuotekuTransportavimas</vt:lpstr>
      <vt:lpstr>'Forma 13'!VAS013_D_20M</vt:lpstr>
      <vt:lpstr>'Forma 13'!VAS013_D_AbejotinuIrBeviltisku</vt:lpstr>
      <vt:lpstr>'Forma 13'!VAS013_D_AdministracineseIrNetiesioginese</vt:lpstr>
      <vt:lpstr>'Forma 13'!VAS013_D_APTARNAVIMOREMONTODARBAI</vt:lpstr>
      <vt:lpstr>'Forma 13'!VAS013_D_AtsiskaitomujuGeriamojoVandensApmokejimo</vt:lpstr>
      <vt:lpstr>'Forma 13'!VAS013_D_AtsiskaitomujuGeriamojoVandensAptarnavimo</vt:lpstr>
      <vt:lpstr>'Forma 13'!VAS013_D_AtsiskaitomujuGeriamojoVandensAtsiskaitymai</vt:lpstr>
      <vt:lpstr>'Forma 13'!VAS013_D_ATSISKAITOMUJUGERIAMOJOVANDENSDarbo</vt:lpstr>
      <vt:lpstr>'Forma 13'!VAS013_D_AtsiskaitomujuGeriamojoVandensDraudimo</vt:lpstr>
      <vt:lpstr>'Forma 13'!VAS013_D_AtsiskaitomujuGeriamojoVandensEinamojo</vt:lpstr>
      <vt:lpstr>'Forma 13'!VAS013_D_AtsiskaitomujuGeriamojoVandensElektros</vt:lpstr>
      <vt:lpstr>'Forma 13'!VAS013_D_AtsiskaitomujuGeriamojoVandensKitos</vt:lpstr>
      <vt:lpstr>'Forma 13'!VAS013_D_AtsiskaitomujuGeriamojoVandensKitosIslaidos</vt:lpstr>
      <vt:lpstr>'Forma 13'!VAS013_D_AtsiskaitomujuGeriamojoVandensKitosPaslaugos</vt:lpstr>
      <vt:lpstr>'Forma 13'!VAS013_D_AtsiskaitomujuGeriamojoVandensKuro</vt:lpstr>
      <vt:lpstr>'Forma 13'!VAS013_D_AtsiskaitomujuGeriamojoVandensMokesciu</vt:lpstr>
      <vt:lpstr>'Forma 13'!VAS013_D_AtsiskaitomujuGeriamojoVandensNusidevejimo</vt:lpstr>
      <vt:lpstr>'Forma 13'!VAS013_D_AtsiskaitomujuGeriamojoVandensPerkamos</vt:lpstr>
      <vt:lpstr>'Forma 13'!VAS013_D_AtsiskaitomujuGeriamojoVandensSilumos</vt:lpstr>
      <vt:lpstr>'Forma 13'!VAS013_D_ATSISKAITOMUJUGERIAMOJOVANDENSTiesiogines</vt:lpstr>
      <vt:lpstr>'Forma 13'!VAS013_D_AtsiskaitomujuGeriamojoVandensTransporto</vt:lpstr>
      <vt:lpstr>'Forma 13'!VAS013_D_ATSISKAITOMUJUGERIAMOJOVANDENSTurto</vt:lpstr>
      <vt:lpstr>'Forma 13'!VAS013_D_AtsiskaitomujuGeriamojoVandensVandentvarkos</vt:lpstr>
      <vt:lpstr>'Forma 13'!VAS013_D_ATSKAITYMAISOCIALINIAMDRAUDIMUI</vt:lpstr>
      <vt:lpstr>'Forma 13'!VAS013_D_BauduIrDelspinigiu</vt:lpstr>
      <vt:lpstr>'Forma 13'!VAS013_D_BENDROSIOSADMINISTRACINESSANAUDOS</vt:lpstr>
      <vt:lpstr>'Forma 13'!VAS013_D_BendrosioseSanaudoseApmokejimo</vt:lpstr>
      <vt:lpstr>'Forma 13'!VAS013_D_BendrosioseSanaudoseAptarnavimo</vt:lpstr>
      <vt:lpstr>'Forma 13'!VAS013_D_BendrosioseSanaudoseAtsiskaitymai</vt:lpstr>
      <vt:lpstr>'Forma 13'!VAS013_D_BendrosioseSanaudoseDraudimo</vt:lpstr>
      <vt:lpstr>'Forma 13'!VAS013_D_BendrosioseSanaudoseEinamojo</vt:lpstr>
      <vt:lpstr>'Forma 13'!VAS013_D_BendrosioseSanaudoseElektros</vt:lpstr>
      <vt:lpstr>'Forma 13'!VAS013_D_BendrosioseSanaudoseImokos</vt:lpstr>
      <vt:lpstr>'Forma 13'!VAS013_D_BendrosioseSanaudoseKitos</vt:lpstr>
      <vt:lpstr>'Forma 13'!VAS013_D_BendrosioseSanaudoseKitosIslaidos</vt:lpstr>
      <vt:lpstr>'Forma 13'!VAS013_D_BendrosioseSanaudoseKitosPaslaugos</vt:lpstr>
      <vt:lpstr>'Forma 13'!VAS013_D_BendrosioseSanaudoseKuro</vt:lpstr>
      <vt:lpstr>'Forma 13'!VAS013_D_BendrosioseSanaudoseMokesciu</vt:lpstr>
      <vt:lpstr>'Forma 13'!VAS013_D_BendrosioseSanaudoseNusidevejimo</vt:lpstr>
      <vt:lpstr>'Forma 13'!VAS013_D_BendrosioseSanaudoseSilumos</vt:lpstr>
      <vt:lpstr>'Forma 13'!VAS013_D_BendrosioseSanaudoseTransporto</vt:lpstr>
      <vt:lpstr>'Forma 13'!VAS013_D_BendrosioseSanaudoseVandentvarkos</vt:lpstr>
      <vt:lpstr>'Forma 13'!VAS013_D_BENDROSIOSVEIKLOSSANAUDOSDarbo</vt:lpstr>
      <vt:lpstr>'Forma 13'!VAS013_D_BENDROSIOSVEIKLOSSANAUDOSTurto</vt:lpstr>
      <vt:lpstr>'Forma 13'!VAS013_D_DARBOAPMOKEJIMOSANAUDOS</vt:lpstr>
      <vt:lpstr>'Forma 13'!VAS013_D_DARBOSANAUDOS</vt:lpstr>
      <vt:lpstr>'Forma 13'!VAS013_D_DRAUDIMOPASLAUGOS</vt:lpstr>
      <vt:lpstr>'Forma 13'!VAS013_D_EINAMOJOREMONTOIR</vt:lpstr>
      <vt:lpstr>'Forma 13'!VAS013_D_ELEKTROSENERGIJOSSANAUDOS</vt:lpstr>
      <vt:lpstr>'Forma 13'!VAS013_D_GeriamojoVandensGavybos</vt:lpstr>
      <vt:lpstr>'Forma 13'!VAS013_D_GeriamojoVandensPristatymoApmokejimo</vt:lpstr>
      <vt:lpstr>'Forma 13'!VAS013_D_GeriamojoVandensPristatymoAptarnavimo</vt:lpstr>
      <vt:lpstr>'Forma 13'!VAS013_D_GeriamojoVandensPristatymoAtsiskaitymai</vt:lpstr>
      <vt:lpstr>'Forma 13'!VAS013_D_GERIAMOJOVANDENSPRISTATYMODarbo</vt:lpstr>
      <vt:lpstr>'Forma 13'!VAS013_D_GeriamojoVandensPristatymoDraudimo</vt:lpstr>
      <vt:lpstr>'Forma 13'!VAS013_D_GeriamojoVandensPristatymoEinamojo</vt:lpstr>
      <vt:lpstr>'Forma 13'!VAS013_D_GeriamojoVandensPristatymoElektros</vt:lpstr>
      <vt:lpstr>'Forma 13'!VAS013_D_GeriamojoVandensPristatymoImokos</vt:lpstr>
      <vt:lpstr>'Forma 13'!VAS013_D_GeriamojoVandensPristatymoKitos</vt:lpstr>
      <vt:lpstr>'Forma 13'!VAS013_D_GeriamojoVandensPristatymoKitosIslaidos</vt:lpstr>
      <vt:lpstr>'Forma 13'!VAS013_D_GeriamojoVandensPristatymoKitosPaslaugos</vt:lpstr>
      <vt:lpstr>'Forma 13'!VAS013_D_GeriamojoVandensPristatymoMokesciu</vt:lpstr>
      <vt:lpstr>'Forma 13'!VAS013_D_GeriamojoVandensPristatymoNusidevejimo</vt:lpstr>
      <vt:lpstr>'Forma 13'!VAS013_D_GeriamojoVandensPristatymoPerkamos</vt:lpstr>
      <vt:lpstr>'Forma 13'!VAS013_D_GeriamojoVandensPristatymoSilumos</vt:lpstr>
      <vt:lpstr>'Forma 13'!VAS013_D_GERIAMOJOVANDENSPRISTATYMOTurto</vt:lpstr>
      <vt:lpstr>'Forma 13'!VAS013_D_GeriamojoVandensPristatymoVandentvarkos</vt:lpstr>
      <vt:lpstr>'Forma 13'!VAS013_D_GeriamojoVandensRuosimo</vt:lpstr>
      <vt:lpstr>'Forma 13'!VAS013_D_GeriamojoVandensRuosimoApmokejimo</vt:lpstr>
      <vt:lpstr>'Forma 13'!VAS013_D_GeriamojoVandensRuosimoAptarnavimo</vt:lpstr>
      <vt:lpstr>'Forma 13'!VAS013_D_GeriamojoVandensRuosimoAtsiskaitymai</vt:lpstr>
      <vt:lpstr>'Forma 13'!VAS013_D_GERIAMOJOVANDENSRUOSIMODarbo</vt:lpstr>
      <vt:lpstr>'Forma 13'!VAS013_D_GeriamojoVandensRuosimoDraudimo</vt:lpstr>
      <vt:lpstr>'Forma 13'!VAS013_D_GeriamojoVandensRuosimoEinamojo</vt:lpstr>
      <vt:lpstr>'Forma 13'!VAS013_D_GeriamojoVandensRuosimoElektros</vt:lpstr>
      <vt:lpstr>'Forma 13'!VAS013_D_GeriamojoVandensRuosimoImokos</vt:lpstr>
      <vt:lpstr>'Forma 13'!VAS013_D_GeriamojoVandensRuosimoKitos</vt:lpstr>
      <vt:lpstr>'Forma 13'!VAS013_D_GeriamojoVandensRuosimoKitosIslaidos</vt:lpstr>
      <vt:lpstr>'Forma 13'!VAS013_D_GeriamojoVandensRuosimoKitosPaslaugos</vt:lpstr>
      <vt:lpstr>'Forma 13'!VAS013_D_GeriamojoVandensRuosimoMokesciu</vt:lpstr>
      <vt:lpstr>'Forma 13'!VAS013_D_GeriamojoVandensRuosimoNusidevejimo</vt:lpstr>
      <vt:lpstr>'Forma 13'!VAS013_D_GeriamojoVandensRuosimoPalukanu</vt:lpstr>
      <vt:lpstr>'Forma 13'!VAS013_D_GeriamojoVandensRuosimoPerkamos</vt:lpstr>
      <vt:lpstr>'Forma 13'!VAS013_D_GeriamojoVandensRuosimoSanaudoseE2</vt:lpstr>
      <vt:lpstr>'Forma 13'!VAS013_D_GeriamojoVandensRuosimoSilumos</vt:lpstr>
      <vt:lpstr>'Forma 13'!VAS013_D_GERIAMOJOVANDENSRUOSIMOTiesiogines</vt:lpstr>
      <vt:lpstr>'Forma 13'!VAS013_D_GERiAMOJOVANDENSRUOSIMOTurto</vt:lpstr>
      <vt:lpstr>'Forma 13'!VAS013_D_GeriamojoVandensRuosimoVandentvarkos</vt:lpstr>
      <vt:lpstr>'Forma 13'!VAS013_D_GeriamojoVandensTiekimoPalukanu</vt:lpstr>
      <vt:lpstr>'Forma 13'!VAS013_D_GERIAMOVANDENSPRISTATYMOTiesiogines</vt:lpstr>
      <vt:lpstr>'Forma 13'!VAS013_D_GyventojuImokuAdministravimo</vt:lpstr>
      <vt:lpstr>'Forma 13'!VAS013_D_ILGALAIKIOTURTONUSIDEVEJIMO</vt:lpstr>
      <vt:lpstr>'Forma 13'!VAS013_D_IMOKOSIGARANTINI</vt:lpstr>
      <vt:lpstr>'Forma 13'!VAS013_D_IsSioSkaiciaus</vt:lpstr>
      <vt:lpstr>'Forma 13'!VAS013_D_IsSioSkaiciausApmokejimo</vt:lpstr>
      <vt:lpstr>'Forma 13'!VAS013_D_IsSioSkaiciausAptarnavimo</vt:lpstr>
      <vt:lpstr>'Forma 13'!VAS013_D_IsSioSkaiciausAtsiskaitymai</vt:lpstr>
      <vt:lpstr>'Forma 13'!VAS013_D_IsSioSkaiciausBankuPaslaugos</vt:lpstr>
      <vt:lpstr>'Forma 13'!VAS013_D_IsSioSkaiciausDarbo</vt:lpstr>
      <vt:lpstr>'Forma 13'!VAS013_D_IsSioSkaiciausDraudimo</vt:lpstr>
      <vt:lpstr>'Forma 13'!VAS013_D_IsSioSkaiciausEinamojo</vt:lpstr>
      <vt:lpstr>'Forma 13'!VAS013_D_IsSioSkaiciausElektros</vt:lpstr>
      <vt:lpstr>'Forma 13'!VAS013_D_IsSioSkaiciausImokos</vt:lpstr>
      <vt:lpstr>'Forma 13'!VAS013_D_IsSioSkaiciausKitos</vt:lpstr>
      <vt:lpstr>'Forma 13'!VAS013_D_IsSioSkaiciausKitosIslaidos</vt:lpstr>
      <vt:lpstr>'Forma 13'!VAS013_D_IsSioSkaiciausKitosPaslaugos</vt:lpstr>
      <vt:lpstr>'Forma 13'!VAS013_D_IsSioSkaiciausKuro</vt:lpstr>
      <vt:lpstr>'Forma 13'!VAS013_D_IsSioSkaiciausLabaratoriju</vt:lpstr>
      <vt:lpstr>'Forma 13'!VAS013_D_IsSioSkaiciausMokesciu</vt:lpstr>
      <vt:lpstr>'Forma 13'!VAS013_D_IsSioSkaiciausNusidevejimo</vt:lpstr>
      <vt:lpstr>'Forma 13'!VAS013_D_IsSioSkaiciausPalukanu</vt:lpstr>
      <vt:lpstr>'Forma 13'!VAS013_D_IsSioSkaiciausPerkamos</vt:lpstr>
      <vt:lpstr>'Forma 13'!VAS013_D_IsSioSkaiciausSilumos</vt:lpstr>
      <vt:lpstr>'Forma 13'!VAS013_D_IsSioSkaiciausTechnologinisKuras</vt:lpstr>
      <vt:lpstr>'Forma 13'!VAS013_D_IsSioSkaiciausTechnologiniu</vt:lpstr>
      <vt:lpstr>'Forma 13'!VAS013_D_IsSioSkaiciausTiesiogines</vt:lpstr>
      <vt:lpstr>'Forma 13'!VAS013_D_IsSioSkaiciausTransporto</vt:lpstr>
      <vt:lpstr>'Forma 13'!VAS013_D_IsSioSkaiciausTurto</vt:lpstr>
      <vt:lpstr>'Forma 13'!VAS013_D_IsSioSkaiciausVandentvarkos</vt:lpstr>
      <vt:lpstr>'Forma 13'!VAS013_D_KITOSDARBOmokymo</vt:lpstr>
      <vt:lpstr>'Forma 13'!VAS013_D_KitosFinansinesinvesticinesVeiklos</vt:lpstr>
      <vt:lpstr>'Forma 13'!VAS013_D_KITOSISLAIDOS</vt:lpstr>
      <vt:lpstr>'Forma 13'!VAS013_D_KitosNepaskirstytinosSanaudos</vt:lpstr>
      <vt:lpstr>'Forma 13'!VAS013_D_KITOSPASLAUGOS</vt:lpstr>
      <vt:lpstr>'Forma 13'!VAS013_D_KitosPaslaugosKitosPaslaugos</vt:lpstr>
      <vt:lpstr>'Forma 13'!VAS013_D_KitosReguliuojamosVeiklosNetiesiogines</vt:lpstr>
      <vt:lpstr>'Forma 13'!VAS013_D_KitosReguliuojamosVeiklosTiesiogines</vt:lpstr>
      <vt:lpstr>'Forma 13'!VAS013_D_KUROSANAUDOS</vt:lpstr>
      <vt:lpstr>'Forma 13'!VAS013_D_LABORATORIJUPASLAUGOS</vt:lpstr>
      <vt:lpstr>'Forma 13'!VAS013_D_LikviduotoNurasytoEsancio</vt:lpstr>
      <vt:lpstr>'Forma 13'!VAS013_D_MOKESCIUSANAUDOS</vt:lpstr>
      <vt:lpstr>'Forma 13'!VAS013_D_MokymuDalyviuMaitinimo</vt:lpstr>
      <vt:lpstr>'Forma 13'!VAS013_D_NarystesStojamujuImoku</vt:lpstr>
      <vt:lpstr>'Forma 13'!VAS013_D_NebaigtosStatybosIlgalaikio</vt:lpstr>
      <vt:lpstr>'Forma 13'!VAS013_D_NEPASKIRSTYTINOSSANAUDOS</vt:lpstr>
      <vt:lpstr>'Forma 13'!VAS013_D_NetiesiogineseSanaudose</vt:lpstr>
      <vt:lpstr>'Forma 13'!VAS013_D_NetiesiogineseSanaudoseApmokejimo</vt:lpstr>
      <vt:lpstr>'Forma 13'!VAS013_D_NetiesiogineseSanaudoseAptarnavimo</vt:lpstr>
      <vt:lpstr>'Forma 13'!VAS013_D_NetiesiogineseSanaudoseAtsiskaitymai</vt:lpstr>
      <vt:lpstr>'Forma 13'!VAS013_D_NetiesiogineseSanaudoseDraudimo</vt:lpstr>
      <vt:lpstr>'Forma 13'!VAS013_D_NetiesiogineseSanaudoseEinamojo</vt:lpstr>
      <vt:lpstr>'Forma 13'!VAS013_D_NetiesiogineseSanaudoseElektros</vt:lpstr>
      <vt:lpstr>'Forma 13'!VAS013_D_NetiesiogineseSanaudoseImokos</vt:lpstr>
      <vt:lpstr>'Forma 13'!VAS013_D_NetiesiogineseSanaudoseKitos</vt:lpstr>
      <vt:lpstr>'Forma 13'!VAS013_D_NetiesiogineseSanaudoseKitosIslaidos</vt:lpstr>
      <vt:lpstr>'Forma 13'!VAS013_D_NetiesiogineseSanaudoseKitosPaslaugos</vt:lpstr>
      <vt:lpstr>'Forma 13'!VAS013_D_NetiesiogineseSanaudoseKuro</vt:lpstr>
      <vt:lpstr>'Forma 13'!VAS013_D_NetiesiogineseSanaudoseNusidevejimo</vt:lpstr>
      <vt:lpstr>'Forma 13'!VAS013_D_NetiesiogineseSanaudoseSilumos</vt:lpstr>
      <vt:lpstr>'Forma 13'!VAS013_D_NetiesiogineseSanaudoseTransporto</vt:lpstr>
      <vt:lpstr>'Forma 13'!VAS013_D_NetiesiogineseSanaudoseVandentvarkos</vt:lpstr>
      <vt:lpstr>'Forma 13'!VAS013_D_NETIESIOGINESSANAUDOSDarbo</vt:lpstr>
      <vt:lpstr>'Forma 13'!VAS013_D_NETIESIOGINESSANAUDOSTurto</vt:lpstr>
      <vt:lpstr>'Forma 13'!VAS013_D_NETIESIOGINESVEIKLOSSANAUDOS</vt:lpstr>
      <vt:lpstr>'Forma 13'!VAS013_D_NuotekuDumbloTvarkymoApmokejimo</vt:lpstr>
      <vt:lpstr>'Forma 13'!VAS013_D_NuotekuDumbloTvarkymoAptarnavimo</vt:lpstr>
      <vt:lpstr>'Forma 13'!VAS013_D_NuotekuDumbloTvarkymoAtsiskaitymai</vt:lpstr>
      <vt:lpstr>'Forma 13'!VAS013_D_NUOTEKUDUMBLOTVARKYMODarbo</vt:lpstr>
      <vt:lpstr>'Forma 13'!VAS013_D_NuotekuDumbloTvarkymoDraudimo</vt:lpstr>
      <vt:lpstr>'Forma 13'!VAS013_D_NuotekuDumbloTvarkymoEinamojo</vt:lpstr>
      <vt:lpstr>'Forma 13'!VAS013_D_NuotekuDumbloTvarkymoElektros</vt:lpstr>
      <vt:lpstr>'Forma 13'!VAS013_D_NuotekuDumbloTvarkymoImokos</vt:lpstr>
      <vt:lpstr>'Forma 13'!VAS013_D_NuotekuDumbloTvarkymoKitos</vt:lpstr>
      <vt:lpstr>'Forma 13'!VAS013_D_NuotekuDumbloTvarkymoKitosIslaidos</vt:lpstr>
      <vt:lpstr>'Forma 13'!VAS013_D_NuotekuDumbloTvarkymoKitosPaslaugos</vt:lpstr>
      <vt:lpstr>'Forma 13'!VAS013_D_NuotekuDumbloTvarkymoKuro</vt:lpstr>
      <vt:lpstr>'Forma 13'!VAS013_D_NuotekuDumbloTvarkymoMokesciu</vt:lpstr>
      <vt:lpstr>'Forma 13'!VAS013_D_NuotekuDumbloTvarkymoNusidevejimo</vt:lpstr>
      <vt:lpstr>'Forma 13'!VAS013_D_NuotekuDumbloTvarkymoPalukanu</vt:lpstr>
      <vt:lpstr>'Forma 13'!VAS013_D_NuotekuDumbloTvarkymoPerkamos</vt:lpstr>
      <vt:lpstr>'Forma 13'!VAS013_D_NuotekuDumbloTvarkymoSilumos</vt:lpstr>
      <vt:lpstr>'Forma 13'!VAS013_D_NuotekuDumbloTvarkymoTechnologiniu</vt:lpstr>
      <vt:lpstr>'Forma 13'!VAS013_D_NUOTEKUDUMBLOTVARKYMOTiesiogines</vt:lpstr>
      <vt:lpstr>'Forma 13'!VAS013_D_NuotekuDumbloTvarkymoTransporto</vt:lpstr>
      <vt:lpstr>'Forma 13'!VAS013_D_NUOTEKUDUMBLOTVARKYMOTurto</vt:lpstr>
      <vt:lpstr>'Forma 13'!VAS013_D_NuotekuDumbloTvarkymoVandentvarkos</vt:lpstr>
      <vt:lpstr>'Forma 13'!VAS013_D_NUOTEKUSURINKIMOSANAUDOSDarbo</vt:lpstr>
      <vt:lpstr>'Forma 13'!VAS013_D_NuotekuSurinkimoSanaudoseApmokejimo</vt:lpstr>
      <vt:lpstr>'Forma 13'!VAS013_D_NuotekuSurinkimoSanaudoseAptarnavimo</vt:lpstr>
      <vt:lpstr>'Forma 13'!VAS013_D_NuotekuSurinkimoSanaudoseAtsiskaitymai</vt:lpstr>
      <vt:lpstr>'Forma 13'!VAS013_D_NuotekuSurinkimoSanaudoseDraudimo</vt:lpstr>
      <vt:lpstr>'Forma 13'!VAS013_D_NuotekuSurinkimoSanaudoseEinamojo</vt:lpstr>
      <vt:lpstr>'Forma 13'!VAS013_D_NuotekuSurinkimoSanaudoseElektros</vt:lpstr>
      <vt:lpstr>'Forma 13'!VAS013_D_NuotekuSurinkimoSanaudoseImokos</vt:lpstr>
      <vt:lpstr>'Forma 13'!VAS013_D_NuotekuSurinkimoSanaudoseKitos</vt:lpstr>
      <vt:lpstr>'Forma 13'!VAS013_D_NuotekuSurinkimoSanaudoseKitosIslaidos</vt:lpstr>
      <vt:lpstr>'Forma 13'!VAS013_D_NuotekuSurinkimoSanaudoseKitosPaslaugos</vt:lpstr>
      <vt:lpstr>'Forma 13'!VAS013_D_NuotekuSurinkimoSanaudoseKuro</vt:lpstr>
      <vt:lpstr>'Forma 13'!VAS013_D_NuotekuSurinkimoSanaudoseMokesciu</vt:lpstr>
      <vt:lpstr>'Forma 13'!VAS013_D_NuotekuSurinkimoSanaudoseNusidevejimo</vt:lpstr>
      <vt:lpstr>'Forma 13'!VAS013_D_NuotekuSurinkimoSanaudosePalukanu</vt:lpstr>
      <vt:lpstr>'Forma 13'!VAS013_D_NuotekuSurinkimoSanaudosePerkamos</vt:lpstr>
      <vt:lpstr>'Forma 13'!VAS013_D_NuotekuSurinkimoSanaudoseSilumos</vt:lpstr>
      <vt:lpstr>'Forma 13'!VAS013_D_NuotekuSurinkimoSanaudoseTransporto</vt:lpstr>
      <vt:lpstr>'Forma 13'!VAS013_D_NuotekuSurinkimoSanaudoseVandentvarkos</vt:lpstr>
      <vt:lpstr>'Forma 13'!VAS013_D_NUOTEKUSURINKIMOSANAUDOSTiesiogines</vt:lpstr>
      <vt:lpstr>'Forma 13'!VAS013_D_NUOTEKUSURINKIMOSANAUDOSTurto</vt:lpstr>
      <vt:lpstr>'Forma 13'!VAS013_D_NuotekuTranportavimoMobiliosiomisElektros</vt:lpstr>
      <vt:lpstr>'Forma 13'!VAS013_D_NuotekuTransportavimoMobiliosiomisApmokejimo</vt:lpstr>
      <vt:lpstr>'Forma 13'!VAS013_D_NuotekuTransportavimoMobiliosiomisAptarnavimo</vt:lpstr>
      <vt:lpstr>'Forma 13'!VAS013_D_NuotekuTransportavimoMobiliosiomisAtsiskaitymai</vt:lpstr>
      <vt:lpstr>'Forma 13'!VAS013_D_NUOTEKUTRANSPORTAVIMOMOBILIOSIOMISDarbo</vt:lpstr>
      <vt:lpstr>'Forma 13'!VAS013_D_NuotekuTransportavimoMobiliosiomisDraudimo</vt:lpstr>
      <vt:lpstr>'Forma 13'!VAS013_D_NuotekuTransportavimoMobiliosiomisEinamojo</vt:lpstr>
      <vt:lpstr>'Forma 13'!VAS013_D_NuotekuTransportavimoMobiliosiomisImokos</vt:lpstr>
      <vt:lpstr>'Forma 13'!VAS013_D_NuotekuTransportavimoMobiliosiomisKitos</vt:lpstr>
      <vt:lpstr>'Forma 13'!VAS013_D_NuotekuTransportavimoMobiliosiomisKitosIslaidos</vt:lpstr>
      <vt:lpstr>'Forma 13'!VAS013_D_NuotekuTransportavimoMobiliosiomisKitosPaslaugos</vt:lpstr>
      <vt:lpstr>'Forma 13'!VAS013_D_NuotekuTransportavimoMobiliosiomisKuro</vt:lpstr>
      <vt:lpstr>'Forma 13'!VAS013_D_NuotekuTransportavimoMobiliosiomisMokesciu</vt:lpstr>
      <vt:lpstr>'Forma 13'!VAS013_D_NuotekuTransportavimoMobiliosiomisNusidevejimo</vt:lpstr>
      <vt:lpstr>'Forma 13'!VAS013_D_NuotekuTransportavimoMobiliosiomisPerkamos</vt:lpstr>
      <vt:lpstr>'Forma 13'!VAS013_D_NuotekuTransportavimoMobiliosiomisSilumos</vt:lpstr>
      <vt:lpstr>'Forma 13'!VAS013_D_NUOTEKUTRANSPORTAVIMOMOBILIOSIOMISTiesiogines</vt:lpstr>
      <vt:lpstr>'Forma 13'!VAS013_D_NuotekuTransportavimoMobiliosiomisTransporto</vt:lpstr>
      <vt:lpstr>'Forma 13'!VAS013_D_NUOTEKUTRANSPORTAVIMOMOBILIOSIOMISTurto</vt:lpstr>
      <vt:lpstr>'Forma 13'!VAS013_D_NuotekuTransportavimoMobiliosiomisVandentvarkos</vt:lpstr>
      <vt:lpstr>'Forma 13'!VAS013_D_NuotekuValymo</vt:lpstr>
      <vt:lpstr>'Forma 13'!VAS013_D_NUOTEKUVALYMOSANAUDOSDarbo</vt:lpstr>
      <vt:lpstr>'Forma 13'!VAS013_D_NuotekuValymoSanaudose</vt:lpstr>
      <vt:lpstr>'Forma 13'!VAS013_D_NuotekuValymoSanaudoseApmokejimo</vt:lpstr>
      <vt:lpstr>'Forma 13'!VAS013_D_NuotekuValymoSanaudoseAptarnavimo</vt:lpstr>
      <vt:lpstr>'Forma 13'!VAS013_D_NuotekuValymoSanaudoseAtsiskaitymai</vt:lpstr>
      <vt:lpstr>'Forma 13'!VAS013_D_NuotekuValymoSanaudoseDraudimo</vt:lpstr>
      <vt:lpstr>'Forma 13'!VAS013_D_NuotekuValymoSanaudoseEinamojo</vt:lpstr>
      <vt:lpstr>'Forma 13'!VAS013_D_NuotekuValymoSanaudoseElektros</vt:lpstr>
      <vt:lpstr>'Forma 13'!VAS013_D_NuotekuValymoSanaudoseImokos</vt:lpstr>
      <vt:lpstr>'Forma 13'!VAS013_D_NuotekuValymoSanaudoseKitos</vt:lpstr>
      <vt:lpstr>'Forma 13'!VAS013_D_NuotekuValymoSanaudoseKitosIslaidos</vt:lpstr>
      <vt:lpstr>'Forma 13'!VAS013_D_NuotekuValymoSanaudoseKitosPaslaugos</vt:lpstr>
      <vt:lpstr>'Forma 13'!VAS013_D_NuotekuValymoSanaudoseMokesciu</vt:lpstr>
      <vt:lpstr>'Forma 13'!VAS013_D_NuotekuValymoSanaudoseNusidevejimo</vt:lpstr>
      <vt:lpstr>'Forma 13'!VAS013_D_NuotekuValymoSanaudosePalukanu</vt:lpstr>
      <vt:lpstr>'Forma 13'!VAS013_D_NuotekuValymoSanaudosePerkamos</vt:lpstr>
      <vt:lpstr>'Forma 13'!VAS013_D_NuotekuValymoSanaudoseSilumos</vt:lpstr>
      <vt:lpstr>'Forma 13'!VAS013_D_NuotekuValymoSanaudoseTechnologiniu</vt:lpstr>
      <vt:lpstr>'Forma 13'!VAS013_D_NuotekuValymoSanaudoseVandentvarkose</vt:lpstr>
      <vt:lpstr>'Forma 13'!VAS013_D_NuotekuValymoSanaudosLabaratoriju</vt:lpstr>
      <vt:lpstr>'Forma 13'!VAS013_D_NUOTEKUVALYMOSANAUDOSTiesiogines</vt:lpstr>
      <vt:lpstr>'Forma 13'!VAS013_D_NUOTEKUVALYMOSANAUDOSTurto</vt:lpstr>
      <vt:lpstr>'Forma 13'!VAS013_D_NusidevejimoSanaudosNuoPletros</vt:lpstr>
      <vt:lpstr>'Forma 13'!VAS013_D_NusidevejimoSanaudosNuoPrestizo</vt:lpstr>
      <vt:lpstr>'Forma 13'!VAS013_D_NusidevejimoSanauduDalisPokycio</vt:lpstr>
      <vt:lpstr>'Forma 13'!VAS013_D_NusidevejimoSanauduDalisSukurtosUz</vt:lpstr>
      <vt:lpstr>'Forma 13'!VAS013_D_NusidevejimoSanauduSkirtumas</vt:lpstr>
      <vt:lpstr>'Forma 13'!VAS013_D_PalukanuSanaudos</vt:lpstr>
      <vt:lpstr>'Forma 13'!VAS013_D_ParamosLabdarosSvietimo</vt:lpstr>
      <vt:lpstr>'Forma 13'!VAS013_D_PardavimoVeiklosSanaudosePalukanu</vt:lpstr>
      <vt:lpstr>'Forma 13'!VAS013_D_PardavimuVeiklosSanaudoseImokos</vt:lpstr>
      <vt:lpstr>'Forma 13'!VAS013_D_PavirsiniuNuoekuTvarkymoApmokejimo</vt:lpstr>
      <vt:lpstr>'Forma 13'!VAS013_D_PavirsiniuNuotekuTvarkymoAptarnavimo</vt:lpstr>
      <vt:lpstr>'Forma 13'!VAS013_D_PavirsiniuNuotekuTvarkymoAtsiskaitymai</vt:lpstr>
      <vt:lpstr>'Forma 13'!VAS013_D_PAVIRSINIUNUOTEKUTVARKYMODarbo</vt:lpstr>
      <vt:lpstr>'Forma 13'!VAS013_D_PavirsiniuNuotekuTvarkymoDraudimo</vt:lpstr>
      <vt:lpstr>'Forma 13'!VAS013_D_PavirsiniuNuotekuTvarkymoEinamojo</vt:lpstr>
      <vt:lpstr>'Forma 13'!VAS013_D_PavirsiniuNuotekuTvarkymoElektros</vt:lpstr>
      <vt:lpstr>'Forma 13'!VAS013_D_PavirsiniuNuotekuTvarkymoImokos</vt:lpstr>
      <vt:lpstr>'Forma 13'!VAS013_D_PavirsiniuNuotekuTvarkymoKitos</vt:lpstr>
      <vt:lpstr>'Forma 13'!VAS013_D_PavirsiniuNuotekuTvarkymoKitosIslaidos</vt:lpstr>
      <vt:lpstr>'Forma 13'!VAS013_D_PavirsiniuNuotekuTvarkymoKitosPaslaugos</vt:lpstr>
      <vt:lpstr>'Forma 13'!VAS013_D_PavirsiniuNuotekuTvarkymoKuro</vt:lpstr>
      <vt:lpstr>'Forma 13'!VAS013_D_PavirsiniuNuotekuTvarkymoLabaratoriju</vt:lpstr>
      <vt:lpstr>'Forma 13'!VAS013_D_PavirsiniuNuotekuTvarkymoMokesciu</vt:lpstr>
      <vt:lpstr>'Forma 13'!VAS013_D_PavirsiniuNuotekuTvarkymoNusidevejimo</vt:lpstr>
      <vt:lpstr>'Forma 13'!VAS013_D_PavirsiniuNuotekuTvarkymoPerkamos</vt:lpstr>
      <vt:lpstr>'Forma 13'!VAS013_D_PavirsiniuNuotekuTvarkymoSilumos</vt:lpstr>
      <vt:lpstr>'Forma 13'!VAS013_D_PavirsiniuNuotekuTvarkymoTechnologiniu</vt:lpstr>
      <vt:lpstr>'Forma 13'!VAS013_D_PAVIRSINIUNUOTEKUTVARKYMOTiesiogines</vt:lpstr>
      <vt:lpstr>'Forma 13'!VAS013_D_PavirsiniuNuotekuTvarkymoTransporto</vt:lpstr>
      <vt:lpstr>'Forma 13'!VAS013_D_PAVIRSINIUNUOTEKUTVARKYMOTurto</vt:lpstr>
      <vt:lpstr>'Forma 13'!VAS013_D_PavirsiniuNuotekuTvarkymoVandentvarkos</vt:lpstr>
      <vt:lpstr>'Forma 13'!VAS013_D_PERKAMOSPASLAUGOS</vt:lpstr>
      <vt:lpstr>'Forma 13'!VAS013_D_ReklamosRinkodarosSanaudos</vt:lpstr>
      <vt:lpstr>'Forma 13'!VAS013_D_ReprezentacijosSanaudos</vt:lpstr>
      <vt:lpstr>'Forma 13'!VAS013_D_SanaudosSusijusiosSu</vt:lpstr>
      <vt:lpstr>'Forma 13'!VAS013_D_SILUMOSENERGIJOS</vt:lpstr>
      <vt:lpstr>'Forma 13'!VAS013_D_TantjemuIsmokos</vt:lpstr>
      <vt:lpstr>'Forma 13'!VAS013_D_TECHNOLOGINIUMEDZIAGUSANAUDOS</vt:lpstr>
      <vt:lpstr>'Forma 13'!VAS013_D_TeisinesPaslaugos</vt:lpstr>
      <vt:lpstr>'Forma 13'!VAS013_D_TelekomunikacijuPaslaugos</vt:lpstr>
      <vt:lpstr>'Forma 13'!VAS013_D_TIESIOGINESVEIKLOSSANAUDOS</vt:lpstr>
      <vt:lpstr>'Forma 13'!VAS013_D_TRANSPORTOPASLAUGOS</vt:lpstr>
      <vt:lpstr>'Forma 13'!VAS013_D_TURTOSANAUDOS</vt:lpstr>
      <vt:lpstr>'Forma 13'!VAS013_D_VANDENTVARKOS</vt:lpstr>
      <vt:lpstr>'Forma 13'!VAS013_D_VANDENTVARKOSTURTONUOMOS</vt:lpstr>
      <vt:lpstr>'Forma 13'!VAS013_D_VANDENTVARKOSUKIOSANAUDOS</vt:lpstr>
      <vt:lpstr>'Forma 13'!VAS013_D_VISOSSANAUDOS</vt:lpstr>
      <vt:lpstr>'Forma 13'!VAS013_F_AbejotinuIrBeviltisku20M</vt:lpstr>
      <vt:lpstr>'Forma 13'!VAS013_F_AdministracineseIrNetiesioginese20M</vt:lpstr>
      <vt:lpstr>'Forma 13'!VAS013_F_APTARNAVIMOREMONTODARBAI20M</vt:lpstr>
      <vt:lpstr>'Forma 13'!VAS013_F_AtsiskaitomujuGeriamojoVandensApmokejimo20M</vt:lpstr>
      <vt:lpstr>'Forma 13'!VAS013_F_AtsiskaitomujuGeriamojoVandensAptarnavimo20M</vt:lpstr>
      <vt:lpstr>'Forma 13'!VAS013_F_AtsiskaitomujuGeriamojoVandensAtsiskaitymai20M</vt:lpstr>
      <vt:lpstr>'Forma 13'!VAS013_F_ATSISKAITOMUJUGERIAMOJOVANDENSDarbo20M</vt:lpstr>
      <vt:lpstr>'Forma 13'!VAS013_F_AtsiskaitomujuGeriamojoVandensDraudimo20M</vt:lpstr>
      <vt:lpstr>'Forma 13'!VAS013_F_AtsiskaitomujuGeriamojoVandensEinamojo20M</vt:lpstr>
      <vt:lpstr>'Forma 13'!VAS013_F_AtsiskaitomujuGeriamojoVandensElektros20M</vt:lpstr>
      <vt:lpstr>'Forma 13'!VAS013_F_AtsiskaitomujuGeriamojoVandensKitos20M</vt:lpstr>
      <vt:lpstr>'Forma 13'!VAS013_F_AtsiskaitomujuGeriamojoVandensKitosIslaidos20M</vt:lpstr>
      <vt:lpstr>'Forma 13'!VAS013_F_AtsiskaitomujuGeriamojoVandensKitosPaslaugos20M</vt:lpstr>
      <vt:lpstr>'Forma 13'!VAS013_F_AtsiskaitomujuGeriamojoVandensKuro20M</vt:lpstr>
      <vt:lpstr>'Forma 13'!VAS013_F_AtsiskaitomujuGeriamojoVandensMokesciu20M</vt:lpstr>
      <vt:lpstr>'Forma 13'!VAS013_F_AtsiskaitomujuGeriamojoVandensNusidevejimo20M</vt:lpstr>
      <vt:lpstr>'Forma 13'!VAS013_F_AtsiskaitomujuGeriamojoVandensPerkamos20M</vt:lpstr>
      <vt:lpstr>'Forma 13'!VAS013_F_AtsiskaitomujuGeriamojoVandensSilumos20M</vt:lpstr>
      <vt:lpstr>'Forma 13'!VAS013_F_ATSISKAITOMUJUGERIAMOJOVANDENSTiesiogines20M</vt:lpstr>
      <vt:lpstr>'Forma 13'!VAS013_F_AtsiskaitomujuGeriamojoVandensTransporto20M</vt:lpstr>
      <vt:lpstr>'Forma 13'!VAS013_F_ATSISKAITOMUJUGERIAMOJOVANDENSTurto20M</vt:lpstr>
      <vt:lpstr>'Forma 13'!VAS013_F_AtsiskaitomujuGeriamojoVandensVandentvarkos20M</vt:lpstr>
      <vt:lpstr>'Forma 13'!VAS013_F_ATSKAITYMAISOCIALINIAMDRAUDIMUI20M</vt:lpstr>
      <vt:lpstr>'Forma 13'!VAS013_F_BauduIrDelspinigiu20M</vt:lpstr>
      <vt:lpstr>'Forma 13'!VAS013_F_BENDROSIOSADMINISTRACINESSANAUDOS20M</vt:lpstr>
      <vt:lpstr>'Forma 13'!VAS013_F_BendrosioseSanaudoseApmokejimo20M</vt:lpstr>
      <vt:lpstr>'Forma 13'!VAS013_F_BendrosioseSanaudoseAptarnavimo20M</vt:lpstr>
      <vt:lpstr>'Forma 13'!VAS013_F_BendrosioseSanaudoseAtsiskaitymai20M</vt:lpstr>
      <vt:lpstr>'Forma 13'!VAS013_F_BendrosioseSanaudoseDraudimo20M</vt:lpstr>
      <vt:lpstr>'Forma 13'!VAS013_F_BendrosioseSanaudoseEinamojo20M</vt:lpstr>
      <vt:lpstr>'Forma 13'!VAS013_F_BendrosioseSanaudoseElektros20M</vt:lpstr>
      <vt:lpstr>'Forma 13'!VAS013_F_BendrosioseSanaudoseImokos20M</vt:lpstr>
      <vt:lpstr>'Forma 13'!VAS013_F_BendrosioseSanaudoseKitos20M</vt:lpstr>
      <vt:lpstr>'Forma 13'!VAS013_F_BendrosioseSanaudoseKitosIslaidos20M</vt:lpstr>
      <vt:lpstr>'Forma 13'!VAS013_F_BendrosioseSanaudoseKitosPaslaugos20M</vt:lpstr>
      <vt:lpstr>'Forma 13'!VAS013_F_BendrosioseSanaudoseKuro20M</vt:lpstr>
      <vt:lpstr>'Forma 13'!VAS013_F_BendrosioseSanaudoseMokesciu20M</vt:lpstr>
      <vt:lpstr>'Forma 13'!VAS013_F_BendrosioseSanaudoseNusidevejimo20M</vt:lpstr>
      <vt:lpstr>'Forma 13'!VAS013_F_BendrosioseSanaudoseSilumos20M</vt:lpstr>
      <vt:lpstr>'Forma 13'!VAS013_F_BendrosioseSanaudoseTransporto20M</vt:lpstr>
      <vt:lpstr>'Forma 13'!VAS013_F_BendrosioseSanaudoseVandentvarkos20M</vt:lpstr>
      <vt:lpstr>'Forma 13'!VAS013_F_BENDROSIOSVEIKLOSSANAUDOSDarbo20M</vt:lpstr>
      <vt:lpstr>'Forma 13'!VAS013_F_BENDROSIOSVEIKLOSSANAUDOSTurto20M</vt:lpstr>
      <vt:lpstr>'Forma 13'!VAS013_F_DARBOAPMOKEJIMOSANAUDOS20M</vt:lpstr>
      <vt:lpstr>'Forma 13'!VAS013_F_DARBOSANAUDOS20M</vt:lpstr>
      <vt:lpstr>'Forma 13'!VAS013_F_DRAUDIMOPASLAUGOS20M</vt:lpstr>
      <vt:lpstr>'Forma 13'!VAS013_F_EINAMOJOREMONTOIR20M</vt:lpstr>
      <vt:lpstr>'Forma 13'!VAS013_F_ELEKTROSENERGIJOSSANAUDOS20M</vt:lpstr>
      <vt:lpstr>'Forma 13'!VAS013_F_GeriamojoVandensGavybos20M</vt:lpstr>
      <vt:lpstr>'Forma 13'!VAS013_F_GeriamojoVandensPristatymoApmokejimo20M</vt:lpstr>
      <vt:lpstr>'Forma 13'!VAS013_F_GeriamojoVandensPristatymoAptarnavimo20M</vt:lpstr>
      <vt:lpstr>'Forma 13'!VAS013_F_GeriamojoVandensPristatymoAtsiskaitymai20M</vt:lpstr>
      <vt:lpstr>'Forma 13'!VAS013_F_GERIAMOJOVANDENSPRISTATYMODarbo20M</vt:lpstr>
      <vt:lpstr>'Forma 13'!VAS013_F_GeriamojoVandensPristatymoDraudimo20M</vt:lpstr>
      <vt:lpstr>'Forma 13'!VAS013_F_GeriamojoVandensPristatymoEinamojo20M</vt:lpstr>
      <vt:lpstr>'Forma 13'!VAS013_F_GeriamojoVandensPristatymoElektros20M</vt:lpstr>
      <vt:lpstr>'Forma 13'!VAS013_F_GeriamojoVandensPristatymoImokos20M</vt:lpstr>
      <vt:lpstr>'Forma 13'!VAS013_F_GeriamojoVandensPristatymoKitos20M</vt:lpstr>
      <vt:lpstr>'Forma 13'!VAS013_F_GeriamojoVandensPristatymoKitosIslaidos20M</vt:lpstr>
      <vt:lpstr>'Forma 13'!VAS013_F_GeriamojoVandensPristatymoKitosPaslaugos20M</vt:lpstr>
      <vt:lpstr>'Forma 13'!VAS013_F_GeriamojoVandensPristatymoMokesciu20M</vt:lpstr>
      <vt:lpstr>'Forma 13'!VAS013_F_GeriamojoVandensPristatymoNusidevejimo20M</vt:lpstr>
      <vt:lpstr>'Forma 13'!VAS013_F_GeriamojoVandensPristatymoPerkamos20M</vt:lpstr>
      <vt:lpstr>'Forma 13'!VAS013_F_GeriamojoVandensPristatymoSilumos20M</vt:lpstr>
      <vt:lpstr>'Forma 13'!VAS013_F_GERIAMOJOVANDENSPRISTATYMOTurto20M</vt:lpstr>
      <vt:lpstr>'Forma 13'!VAS013_F_GeriamojoVandensPristatymoVandentvarkos20M</vt:lpstr>
      <vt:lpstr>'Forma 13'!VAS013_F_GeriamojoVandensRuosimo20M</vt:lpstr>
      <vt:lpstr>'Forma 13'!VAS013_F_GeriamojoVandensRuosimoApmokejimo20M</vt:lpstr>
      <vt:lpstr>'Forma 13'!VAS013_F_GeriamojoVandensRuosimoAptarnavimo20M</vt:lpstr>
      <vt:lpstr>'Forma 13'!VAS013_F_GeriamojoVandensRuosimoAtsiskaitymai20M</vt:lpstr>
      <vt:lpstr>'Forma 13'!VAS013_F_GERIAMOJOVANDENSRUOSIMODarbo20M</vt:lpstr>
      <vt:lpstr>'Forma 13'!VAS013_F_GeriamojoVandensRuosimoDraudimo20M</vt:lpstr>
      <vt:lpstr>'Forma 13'!VAS013_F_GeriamojoVandensRuosimoEinamojo20M</vt:lpstr>
      <vt:lpstr>'Forma 13'!VAS013_F_GeriamojoVandensRuosimoElektros20M</vt:lpstr>
      <vt:lpstr>'Forma 13'!VAS013_F_GeriamojoVandensRuosimoImokos20M</vt:lpstr>
      <vt:lpstr>'Forma 13'!VAS013_F_GeriamojoVandensRuosimoKitos20M</vt:lpstr>
      <vt:lpstr>'Forma 13'!VAS013_F_GeriamojoVandensRuosimoKitosIslaidos20M</vt:lpstr>
      <vt:lpstr>'Forma 13'!VAS013_F_GeriamojoVandensRuosimoKitosPaslaugos20M</vt:lpstr>
      <vt:lpstr>'Forma 13'!VAS013_F_GeriamojoVandensRuosimoMokesciu20M</vt:lpstr>
      <vt:lpstr>'Forma 13'!VAS013_F_GeriamojoVandensRuosimoNusidevejimo20M</vt:lpstr>
      <vt:lpstr>'Forma 13'!VAS013_F_GeriamojoVandensRuosimoPalukanu20M</vt:lpstr>
      <vt:lpstr>'Forma 13'!VAS013_F_GeriamojoVandensRuosimoPerkamos20M</vt:lpstr>
      <vt:lpstr>'Forma 13'!VAS013_F_GeriamojoVandensRuosimoSanaudoseE220M</vt:lpstr>
      <vt:lpstr>'Forma 13'!VAS013_F_GeriamojoVandensRuosimoSilumos20M</vt:lpstr>
      <vt:lpstr>'Forma 13'!VAS013_F_GERIAMOJOVANDENSRUOSIMOTiesiogines20M</vt:lpstr>
      <vt:lpstr>'Forma 13'!VAS013_F_GERiAMOJOVANDENSRUOSIMOTurto20M</vt:lpstr>
      <vt:lpstr>'Forma 13'!VAS013_F_GeriamojoVandensRuosimoVandentvarkos20M</vt:lpstr>
      <vt:lpstr>'Forma 13'!VAS013_F_GeriamojoVandensTiekimoPalukanu20M</vt:lpstr>
      <vt:lpstr>'Forma 13'!VAS013_F_GERIAMOVANDENSPRISTATYMOTiesiogines20M</vt:lpstr>
      <vt:lpstr>'Forma 13'!VAS013_F_GyventojuImokuAdministravimo20M</vt:lpstr>
      <vt:lpstr>'Forma 13'!VAS013_F_ILGALAIKIOTURTONUSIDEVEJIMO20M</vt:lpstr>
      <vt:lpstr>'Forma 13'!VAS013_F_IMOKOSIGARANTINI20M</vt:lpstr>
      <vt:lpstr>'Forma 13'!VAS013_F_IsSioSkaiciaus20M</vt:lpstr>
      <vt:lpstr>'Forma 13'!VAS013_F_IsSioSkaiciausApmokejimo20M</vt:lpstr>
      <vt:lpstr>'Forma 13'!VAS013_F_IsSioSkaiciausAptarnavimo20M</vt:lpstr>
      <vt:lpstr>'Forma 13'!VAS013_F_IsSioSkaiciausAtsiskaitymai20M</vt:lpstr>
      <vt:lpstr>'Forma 13'!VAS013_F_IsSioSkaiciausBankuPaslaugos20M</vt:lpstr>
      <vt:lpstr>'Forma 13'!VAS013_F_IsSioSkaiciausDarbo20M</vt:lpstr>
      <vt:lpstr>'Forma 13'!VAS013_F_IsSioSkaiciausDraudimo20M</vt:lpstr>
      <vt:lpstr>'Forma 13'!VAS013_F_IsSioSkaiciausEinamojo20M</vt:lpstr>
      <vt:lpstr>'Forma 13'!VAS013_F_IsSioSkaiciausElektros20M</vt:lpstr>
      <vt:lpstr>'Forma 13'!VAS013_F_IsSioSkaiciausImokos20M</vt:lpstr>
      <vt:lpstr>'Forma 13'!VAS013_F_IsSioSkaiciausKitos20M</vt:lpstr>
      <vt:lpstr>'Forma 13'!VAS013_F_IsSioSkaiciausKitosIslaidos20M</vt:lpstr>
      <vt:lpstr>'Forma 13'!VAS013_F_IsSioSkaiciausKitosPaslaugos20M</vt:lpstr>
      <vt:lpstr>'Forma 13'!VAS013_F_IsSioSkaiciausKuro20M</vt:lpstr>
      <vt:lpstr>'Forma 13'!VAS013_F_IsSioSkaiciausLabaratoriju20M</vt:lpstr>
      <vt:lpstr>'Forma 13'!VAS013_F_IsSioSkaiciausMokesciu20M</vt:lpstr>
      <vt:lpstr>'Forma 13'!VAS013_F_IsSioSkaiciausNusidevejimo20M</vt:lpstr>
      <vt:lpstr>'Forma 13'!VAS013_F_IsSioSkaiciausPalukanu20M</vt:lpstr>
      <vt:lpstr>'Forma 13'!VAS013_F_IsSioSkaiciausPerkamos20M</vt:lpstr>
      <vt:lpstr>'Forma 13'!VAS013_F_IsSioSkaiciausSilumos20M</vt:lpstr>
      <vt:lpstr>'Forma 13'!VAS013_F_IsSioSkaiciausTechnologinisKuras20M</vt:lpstr>
      <vt:lpstr>'Forma 13'!VAS013_F_IsSioSkaiciausTechnologiniu20M</vt:lpstr>
      <vt:lpstr>'Forma 13'!VAS013_F_IsSioSkaiciausTiesiogines20M</vt:lpstr>
      <vt:lpstr>'Forma 13'!VAS013_F_IsSioSkaiciausTransporto20M</vt:lpstr>
      <vt:lpstr>'Forma 13'!VAS013_F_IsSioSkaiciausTurto20M</vt:lpstr>
      <vt:lpstr>'Forma 13'!VAS013_F_IsSioSkaiciausVandentvarkos20M</vt:lpstr>
      <vt:lpstr>'Forma 13'!VAS013_F_KITOSDARBOmokymo20M</vt:lpstr>
      <vt:lpstr>'Forma 13'!VAS013_F_KitosFinansinesinvesticinesVeiklos20M</vt:lpstr>
      <vt:lpstr>'Forma 13'!VAS013_F_KITOSISLAIDOS20M</vt:lpstr>
      <vt:lpstr>'Forma 13'!VAS013_F_KitosNepaskirstytinosSanaudos20M</vt:lpstr>
      <vt:lpstr>'Forma 13'!VAS013_F_KITOSPASLAUGOS20M</vt:lpstr>
      <vt:lpstr>'Forma 13'!VAS013_F_KitosPaslaugosKitosPaslaugos20M</vt:lpstr>
      <vt:lpstr>'Forma 13'!VAS013_F_KitosReguliuojamosVeiklosNetiesiogines20M</vt:lpstr>
      <vt:lpstr>'Forma 13'!VAS013_F_KitosReguliuojamosVeiklosTiesiogines20M</vt:lpstr>
      <vt:lpstr>'Forma 13'!VAS013_F_KUROSANAUDOS20M</vt:lpstr>
      <vt:lpstr>'Forma 13'!VAS013_F_LABORATORIJUPASLAUGOS20M</vt:lpstr>
      <vt:lpstr>'Forma 13'!VAS013_F_LikviduotoNurasytoEsancio20M</vt:lpstr>
      <vt:lpstr>'Forma 13'!VAS013_F_MOKESCIUSANAUDOS20M</vt:lpstr>
      <vt:lpstr>'Forma 13'!VAS013_F_MokymuDalyviuMaitinimo20M</vt:lpstr>
      <vt:lpstr>'Forma 13'!VAS013_F_NarystesStojamujuImoku20M</vt:lpstr>
      <vt:lpstr>'Forma 13'!VAS013_F_NebaigtosStatybosIlgalaikio20M</vt:lpstr>
      <vt:lpstr>'Forma 13'!VAS013_F_NEPASKIRSTYTINOSSANAUDOS20M</vt:lpstr>
      <vt:lpstr>'Forma 13'!VAS013_F_NetiesiogineseSanaudose20M</vt:lpstr>
      <vt:lpstr>'Forma 13'!VAS013_F_NetiesiogineseSanaudoseApmokejimo20M</vt:lpstr>
      <vt:lpstr>'Forma 13'!VAS013_F_NetiesiogineseSanaudoseAptarnavimo20M</vt:lpstr>
      <vt:lpstr>'Forma 13'!VAS013_F_NetiesiogineseSanaudoseAtsiskaitymai20M</vt:lpstr>
      <vt:lpstr>'Forma 13'!VAS013_F_NetiesiogineseSanaudoseDraudimo20M</vt:lpstr>
      <vt:lpstr>'Forma 13'!VAS013_F_NetiesiogineseSanaudoseEinamojo20M</vt:lpstr>
      <vt:lpstr>'Forma 13'!VAS013_F_NetiesiogineseSanaudoseElektros20M</vt:lpstr>
      <vt:lpstr>'Forma 13'!VAS013_F_NetiesiogineseSanaudoseImokos20M</vt:lpstr>
      <vt:lpstr>'Forma 13'!VAS013_F_NetiesiogineseSanaudoseKitos20M</vt:lpstr>
      <vt:lpstr>'Forma 13'!VAS013_F_NetiesiogineseSanaudoseKitosIslaidos20M</vt:lpstr>
      <vt:lpstr>'Forma 13'!VAS013_F_NetiesiogineseSanaudoseKitosPaslaugos20M</vt:lpstr>
      <vt:lpstr>'Forma 13'!VAS013_F_NetiesiogineseSanaudoseKuro20M</vt:lpstr>
      <vt:lpstr>'Forma 13'!VAS013_F_NetiesiogineseSanaudoseNusidevejimo20M</vt:lpstr>
      <vt:lpstr>'Forma 13'!VAS013_F_NetiesiogineseSanaudoseSilumos20M</vt:lpstr>
      <vt:lpstr>'Forma 13'!VAS013_F_NetiesiogineseSanaudoseTransporto20M</vt:lpstr>
      <vt:lpstr>'Forma 13'!VAS013_F_NetiesiogineseSanaudoseVandentvarkos20M</vt:lpstr>
      <vt:lpstr>'Forma 13'!VAS013_F_NETIESIOGINESSANAUDOSDarbo20M</vt:lpstr>
      <vt:lpstr>'Forma 13'!VAS013_F_NETIESIOGINESSANAUDOSTurto20M</vt:lpstr>
      <vt:lpstr>'Forma 13'!VAS013_F_NETIESIOGINESVEIKLOSSANAUDOS20M</vt:lpstr>
      <vt:lpstr>'Forma 13'!VAS013_F_NuotekuDumbloTvarkymoApmokejimo20M</vt:lpstr>
      <vt:lpstr>'Forma 13'!VAS013_F_NuotekuDumbloTvarkymoAptarnavimo20M</vt:lpstr>
      <vt:lpstr>'Forma 13'!VAS013_F_NuotekuDumbloTvarkymoAtsiskaitymai20M</vt:lpstr>
      <vt:lpstr>'Forma 13'!VAS013_F_NUOTEKUDUMBLOTVARKYMODarbo20M</vt:lpstr>
      <vt:lpstr>'Forma 13'!VAS013_F_NuotekuDumbloTvarkymoDraudimo20M</vt:lpstr>
      <vt:lpstr>'Forma 13'!VAS013_F_NuotekuDumbloTvarkymoEinamojo20M</vt:lpstr>
      <vt:lpstr>'Forma 13'!VAS013_F_NuotekuDumbloTvarkymoElektros20M</vt:lpstr>
      <vt:lpstr>'Forma 13'!VAS013_F_NuotekuDumbloTvarkymoImokos20M</vt:lpstr>
      <vt:lpstr>'Forma 13'!VAS013_F_NuotekuDumbloTvarkymoKitos20M</vt:lpstr>
      <vt:lpstr>'Forma 13'!VAS013_F_NuotekuDumbloTvarkymoKitosIslaidos20M</vt:lpstr>
      <vt:lpstr>'Forma 13'!VAS013_F_NuotekuDumbloTvarkymoKitosPaslaugos20M</vt:lpstr>
      <vt:lpstr>'Forma 13'!VAS013_F_NuotekuDumbloTvarkymoKuro20M</vt:lpstr>
      <vt:lpstr>'Forma 13'!VAS013_F_NuotekuDumbloTvarkymoMokesciu20M</vt:lpstr>
      <vt:lpstr>'Forma 13'!VAS013_F_NuotekuDumbloTvarkymoNusidevejimo20M</vt:lpstr>
      <vt:lpstr>'Forma 13'!VAS013_F_NuotekuDumbloTvarkymoPalukanu20M</vt:lpstr>
      <vt:lpstr>'Forma 13'!VAS013_F_NuotekuDumbloTvarkymoPerkamos20M</vt:lpstr>
      <vt:lpstr>'Forma 13'!VAS013_F_NuotekuDumbloTvarkymoSilumos20M</vt:lpstr>
      <vt:lpstr>'Forma 13'!VAS013_F_NuotekuDumbloTvarkymoTechnologiniu20M</vt:lpstr>
      <vt:lpstr>'Forma 13'!VAS013_F_NUOTEKUDUMBLOTVARKYMOTiesiogines20M</vt:lpstr>
      <vt:lpstr>'Forma 13'!VAS013_F_NuotekuDumbloTvarkymoTransporto20M</vt:lpstr>
      <vt:lpstr>'Forma 13'!VAS013_F_NUOTEKUDUMBLOTVARKYMOTurto20M</vt:lpstr>
      <vt:lpstr>'Forma 13'!VAS013_F_NuotekuDumbloTvarkymoVandentvarkos20M</vt:lpstr>
      <vt:lpstr>'Forma 13'!VAS013_F_NUOTEKUSURINKIMOSANAUDOSDarbo20M</vt:lpstr>
      <vt:lpstr>'Forma 13'!VAS013_F_NuotekuSurinkimoSanaudoseApmokejimo20M</vt:lpstr>
      <vt:lpstr>'Forma 13'!VAS013_F_NuotekuSurinkimoSanaudoseAptarnavimo20M</vt:lpstr>
      <vt:lpstr>'Forma 13'!VAS013_F_NuotekuSurinkimoSanaudoseAtsiskaitymai20M</vt:lpstr>
      <vt:lpstr>'Forma 13'!VAS013_F_NuotekuSurinkimoSanaudoseDraudimo20M</vt:lpstr>
      <vt:lpstr>'Forma 13'!VAS013_F_NuotekuSurinkimoSanaudoseEinamojo20M</vt:lpstr>
      <vt:lpstr>'Forma 13'!VAS013_F_NuotekuSurinkimoSanaudoseElektros20M</vt:lpstr>
      <vt:lpstr>'Forma 13'!VAS013_F_NuotekuSurinkimoSanaudoseImokos20M</vt:lpstr>
      <vt:lpstr>'Forma 13'!VAS013_F_NuotekuSurinkimoSanaudoseKitos20M</vt:lpstr>
      <vt:lpstr>'Forma 13'!VAS013_F_NuotekuSurinkimoSanaudoseKitosIslaidos20M</vt:lpstr>
      <vt:lpstr>'Forma 13'!VAS013_F_NuotekuSurinkimoSanaudoseKitosPaslaugos20M</vt:lpstr>
      <vt:lpstr>'Forma 13'!VAS013_F_NuotekuSurinkimoSanaudoseKuro20M</vt:lpstr>
      <vt:lpstr>'Forma 13'!VAS013_F_NuotekuSurinkimoSanaudoseMokesciu20M</vt:lpstr>
      <vt:lpstr>'Forma 13'!VAS013_F_NuotekuSurinkimoSanaudoseNusidevejimo20M</vt:lpstr>
      <vt:lpstr>'Forma 13'!VAS013_F_NuotekuSurinkimoSanaudosePalukanu20M</vt:lpstr>
      <vt:lpstr>'Forma 13'!VAS013_F_NuotekuSurinkimoSanaudosePerkamos20M</vt:lpstr>
      <vt:lpstr>'Forma 13'!VAS013_F_NuotekuSurinkimoSanaudoseSilumos20M</vt:lpstr>
      <vt:lpstr>'Forma 13'!VAS013_F_NuotekuSurinkimoSanaudoseTransporto20M</vt:lpstr>
      <vt:lpstr>'Forma 13'!VAS013_F_NuotekuSurinkimoSanaudoseVandentvarkos20M</vt:lpstr>
      <vt:lpstr>'Forma 13'!VAS013_F_NUOTEKUSURINKIMOSANAUDOSTiesiogines20M</vt:lpstr>
      <vt:lpstr>'Forma 13'!VAS013_F_NUOTEKUSURINKIMOSANAUDOSTurto20M</vt:lpstr>
      <vt:lpstr>'Forma 13'!VAS013_F_NuotekuTranportavimoMobiliosiomisElektros20M</vt:lpstr>
      <vt:lpstr>'Forma 13'!VAS013_F_NuotekuTransportavimoMobiliosiomisApmokejimo20M</vt:lpstr>
      <vt:lpstr>'Forma 13'!VAS013_F_NuotekuTransportavimoMobiliosiomisAptarnavimo20M</vt:lpstr>
      <vt:lpstr>'Forma 13'!VAS013_F_NuotekuTransportavimoMobiliosiomisAtsiskaitymai20M</vt:lpstr>
      <vt:lpstr>'Forma 13'!VAS013_F_NUOTEKUTRANSPORTAVIMOMOBILIOSIOMISDarbo20M</vt:lpstr>
      <vt:lpstr>'Forma 13'!VAS013_F_NuotekuTransportavimoMobiliosiomisDraudimo20M</vt:lpstr>
      <vt:lpstr>'Forma 13'!VAS013_F_NuotekuTransportavimoMobiliosiomisEinamojo20M</vt:lpstr>
      <vt:lpstr>'Forma 13'!VAS013_F_NuotekuTransportavimoMobiliosiomisImokos20M</vt:lpstr>
      <vt:lpstr>'Forma 13'!VAS013_F_NuotekuTransportavimoMobiliosiomisKitos20M</vt:lpstr>
      <vt:lpstr>'Forma 13'!VAS013_F_NuotekuTransportavimoMobiliosiomisKitosIslaidos20M</vt:lpstr>
      <vt:lpstr>'Forma 13'!VAS013_F_NuotekuTransportavimoMobiliosiomisKitosPaslaugos20M</vt:lpstr>
      <vt:lpstr>'Forma 13'!VAS013_F_NuotekuTransportavimoMobiliosiomisKuro20M</vt:lpstr>
      <vt:lpstr>'Forma 13'!VAS013_F_NuotekuTransportavimoMobiliosiomisMokesciu20M</vt:lpstr>
      <vt:lpstr>'Forma 13'!VAS013_F_NuotekuTransportavimoMobiliosiomisNusidevejimo20M</vt:lpstr>
      <vt:lpstr>'Forma 13'!VAS013_F_NuotekuTransportavimoMobiliosiomisPerkamos20M</vt:lpstr>
      <vt:lpstr>'Forma 13'!VAS013_F_NuotekuTransportavimoMobiliosiomisSilumos20M</vt:lpstr>
      <vt:lpstr>'Forma 13'!VAS013_F_NUOTEKUTRANSPORTAVIMOMOBILIOSIOMISTiesiogines20M</vt:lpstr>
      <vt:lpstr>'Forma 13'!VAS013_F_NuotekuTransportavimoMobiliosiomisTransporto20M</vt:lpstr>
      <vt:lpstr>'Forma 13'!VAS013_F_NUOTEKUTRANSPORTAVIMOMOBILIOSIOMISTurto20M</vt:lpstr>
      <vt:lpstr>'Forma 13'!VAS013_F_NuotekuTransportavimoMobiliosiomisVandentvarkos20M</vt:lpstr>
      <vt:lpstr>'Forma 13'!VAS013_F_NuotekuValymo20M</vt:lpstr>
      <vt:lpstr>'Forma 13'!VAS013_F_NUOTEKUVALYMOSANAUDOSDarbo20M</vt:lpstr>
      <vt:lpstr>'Forma 13'!VAS013_F_NuotekuValymoSanaudose20M</vt:lpstr>
      <vt:lpstr>'Forma 13'!VAS013_F_NuotekuValymoSanaudoseApmokejimo20M</vt:lpstr>
      <vt:lpstr>'Forma 13'!VAS013_F_NuotekuValymoSanaudoseAptarnavimo20M</vt:lpstr>
      <vt:lpstr>'Forma 13'!VAS013_F_NuotekuValymoSanaudoseAtsiskaitymai20M</vt:lpstr>
      <vt:lpstr>'Forma 13'!VAS013_F_NuotekuValymoSanaudoseDraudimo20M</vt:lpstr>
      <vt:lpstr>'Forma 13'!VAS013_F_NuotekuValymoSanaudoseEinamojo20M</vt:lpstr>
      <vt:lpstr>'Forma 13'!VAS013_F_NuotekuValymoSanaudoseElektros20M</vt:lpstr>
      <vt:lpstr>'Forma 13'!VAS013_F_NuotekuValymoSanaudoseImokos20M</vt:lpstr>
      <vt:lpstr>'Forma 13'!VAS013_F_NuotekuValymoSanaudoseKitos20M</vt:lpstr>
      <vt:lpstr>'Forma 13'!VAS013_F_NuotekuValymoSanaudoseKitosIslaidos20M</vt:lpstr>
      <vt:lpstr>'Forma 13'!VAS013_F_NuotekuValymoSanaudoseKitosPaslaugos20M</vt:lpstr>
      <vt:lpstr>'Forma 13'!VAS013_F_NuotekuValymoSanaudoseMokesciu20M</vt:lpstr>
      <vt:lpstr>'Forma 13'!VAS013_F_NuotekuValymoSanaudoseNusidevejimo20M</vt:lpstr>
      <vt:lpstr>'Forma 13'!VAS013_F_NuotekuValymoSanaudosePalukanu20M</vt:lpstr>
      <vt:lpstr>'Forma 13'!VAS013_F_NuotekuValymoSanaudosePerkamos20M</vt:lpstr>
      <vt:lpstr>'Forma 13'!VAS013_F_NuotekuValymoSanaudoseSilumos20M</vt:lpstr>
      <vt:lpstr>'Forma 13'!VAS013_F_NuotekuValymoSanaudoseTechnologiniu20M</vt:lpstr>
      <vt:lpstr>'Forma 13'!VAS013_F_NuotekuValymoSanaudoseVandentvarkose20M</vt:lpstr>
      <vt:lpstr>'Forma 13'!VAS013_F_NuotekuValymoSanaudosLabaratoriju20M</vt:lpstr>
      <vt:lpstr>'Forma 13'!VAS013_F_NUOTEKUVALYMOSANAUDOSTiesiogines20M</vt:lpstr>
      <vt:lpstr>'Forma 13'!VAS013_F_NUOTEKUVALYMOSANAUDOSTurto20M</vt:lpstr>
      <vt:lpstr>'Forma 13'!VAS013_F_NusidevejimoSanaudosNuoPletros20M</vt:lpstr>
      <vt:lpstr>'Forma 13'!VAS013_F_NusidevejimoSanaudosNuoPrestizo20M</vt:lpstr>
      <vt:lpstr>'Forma 13'!VAS013_F_NusidevejimoSanauduDalisPokycio20M</vt:lpstr>
      <vt:lpstr>'Forma 13'!VAS013_F_NusidevejimoSanauduDalisSukurtosUz20M</vt:lpstr>
      <vt:lpstr>'Forma 13'!VAS013_F_NusidevejimoSanauduSkirtumas20M</vt:lpstr>
      <vt:lpstr>'Forma 13'!VAS013_F_PalukanuSanaudos20M</vt:lpstr>
      <vt:lpstr>'Forma 13'!VAS013_F_ParamosLabdarosSvietimo20M</vt:lpstr>
      <vt:lpstr>'Forma 13'!VAS013_F_PardavimoVeiklosSanaudosePalukanu20M</vt:lpstr>
      <vt:lpstr>'Forma 13'!VAS013_F_PardavimuVeiklosSanaudoseImokos20M</vt:lpstr>
      <vt:lpstr>'Forma 13'!VAS013_F_PavirsiniuNuoekuTvarkymoApmokejimo20M</vt:lpstr>
      <vt:lpstr>'Forma 13'!VAS013_F_PavirsiniuNuotekuTvarkymoAptarnavimo20M</vt:lpstr>
      <vt:lpstr>'Forma 13'!VAS013_F_PavirsiniuNuotekuTvarkymoAtsiskaitymai20M</vt:lpstr>
      <vt:lpstr>'Forma 13'!VAS013_F_PAVIRSINIUNUOTEKUTVARKYMODarbo20M</vt:lpstr>
      <vt:lpstr>'Forma 13'!VAS013_F_PavirsiniuNuotekuTvarkymoDraudimo20M</vt:lpstr>
      <vt:lpstr>'Forma 13'!VAS013_F_PavirsiniuNuotekuTvarkymoEinamojo20M</vt:lpstr>
      <vt:lpstr>'Forma 13'!VAS013_F_PavirsiniuNuotekuTvarkymoElektros20M</vt:lpstr>
      <vt:lpstr>'Forma 13'!VAS013_F_PavirsiniuNuotekuTvarkymoImokos20M</vt:lpstr>
      <vt:lpstr>'Forma 13'!VAS013_F_PavirsiniuNuotekuTvarkymoKitos20M</vt:lpstr>
      <vt:lpstr>'Forma 13'!VAS013_F_PavirsiniuNuotekuTvarkymoKitosIslaidos20M</vt:lpstr>
      <vt:lpstr>'Forma 13'!VAS013_F_PavirsiniuNuotekuTvarkymoKitosPaslaugos20M</vt:lpstr>
      <vt:lpstr>'Forma 13'!VAS013_F_PavirsiniuNuotekuTvarkymoKuro20M</vt:lpstr>
      <vt:lpstr>'Forma 13'!VAS013_F_PavirsiniuNuotekuTvarkymoLabaratoriju20M</vt:lpstr>
      <vt:lpstr>'Forma 13'!VAS013_F_PavirsiniuNuotekuTvarkymoMokesciu20M</vt:lpstr>
      <vt:lpstr>'Forma 13'!VAS013_F_PavirsiniuNuotekuTvarkymoNusidevejimo20M</vt:lpstr>
      <vt:lpstr>'Forma 13'!VAS013_F_PavirsiniuNuotekuTvarkymoPerkamos20M</vt:lpstr>
      <vt:lpstr>'Forma 13'!VAS013_F_PavirsiniuNuotekuTvarkymoSilumos20M</vt:lpstr>
      <vt:lpstr>'Forma 13'!VAS013_F_PavirsiniuNuotekuTvarkymoTechnologiniu20M</vt:lpstr>
      <vt:lpstr>'Forma 13'!VAS013_F_PAVIRSINIUNUOTEKUTVARKYMOTiesiogines20M</vt:lpstr>
      <vt:lpstr>'Forma 13'!VAS013_F_PavirsiniuNuotekuTvarkymoTransporto20M</vt:lpstr>
      <vt:lpstr>'Forma 13'!VAS013_F_PAVIRSINIUNUOTEKUTVARKYMOTurto20M</vt:lpstr>
      <vt:lpstr>'Forma 13'!VAS013_F_PavirsiniuNuotekuTvarkymoVandentvarkos20M</vt:lpstr>
      <vt:lpstr>'Forma 13'!VAS013_F_PERKAMOSPASLAUGOS20M</vt:lpstr>
      <vt:lpstr>'Forma 13'!VAS013_F_ReklamosRinkodarosSanaudos20M</vt:lpstr>
      <vt:lpstr>'Forma 13'!VAS013_F_ReprezentacijosSanaudos20M</vt:lpstr>
      <vt:lpstr>'Forma 13'!VAS013_F_SanaudosSusijusiosSu20M</vt:lpstr>
      <vt:lpstr>'Forma 13'!VAS013_F_SILUMOSENERGIJOS20M</vt:lpstr>
      <vt:lpstr>'Forma 13'!VAS013_F_TantjemuIsmokos20M</vt:lpstr>
      <vt:lpstr>'Forma 13'!VAS013_F_TECHNOLOGINIUMEDZIAGUSANAUDOS20M</vt:lpstr>
      <vt:lpstr>'Forma 13'!VAS013_F_TeisinesPaslaugos20M</vt:lpstr>
      <vt:lpstr>'Forma 13'!VAS013_F_TelekomunikacijuPaslaugos20M</vt:lpstr>
      <vt:lpstr>'Forma 13'!VAS013_F_TIESIOGINESVEIKLOSSANAUDOS20M</vt:lpstr>
      <vt:lpstr>'Forma 13'!VAS013_F_TRANSPORTOPASLAUGOS20M</vt:lpstr>
      <vt:lpstr>'Forma 13'!VAS013_F_TURTOSANAUDOS20M</vt:lpstr>
      <vt:lpstr>'Forma 13'!VAS013_F_VANDENTVARKOS20M</vt:lpstr>
      <vt:lpstr>'Forma 13'!VAS013_F_VANDENTVARKOSTURTONUOMOS20M</vt:lpstr>
      <vt:lpstr>'Forma 13'!VAS013_F_VANDENTVARKOSUKIOSANAUDOS20M</vt:lpstr>
      <vt:lpstr>'Forma 13'!VAS013_F_VISOSSANAUDOS20M</vt:lpstr>
      <vt:lpstr>'Forma 14'!VAS014_D_2020</vt:lpstr>
      <vt:lpstr>'Forma 14'!VAS014_D_2020Baziniu</vt:lpstr>
      <vt:lpstr>'Forma 14'!VAS014_D_20BaziniuM</vt:lpstr>
      <vt:lpstr>'Forma 14'!VAS014_D_20BaziniuM2</vt:lpstr>
      <vt:lpstr>'Forma 14'!VAS014_D_20BaziniuM3</vt:lpstr>
      <vt:lpstr>'Forma 14'!VAS014_D_20mFaktas</vt:lpstr>
      <vt:lpstr>'Forma 14'!VAS014_D_20mFaktas2</vt:lpstr>
      <vt:lpstr>'Forma 14'!VAS014_D_20mFaktas3</vt:lpstr>
      <vt:lpstr>'Forma 14'!VAS014_D_ANebaigtaStatyba</vt:lpstr>
      <vt:lpstr>'Forma 14'!VAS014_D_ANebaigtaStatyba2</vt:lpstr>
      <vt:lpstr>'Forma 14'!VAS014_D_ANebaigtaStatyba3</vt:lpstr>
      <vt:lpstr>'Forma 14'!VAS014_D_AnkstesniaisLaikotarpiaisSukauptos</vt:lpstr>
      <vt:lpstr>'Forma 14'!VAS014_D_AtaskaitinioLaikotarpioPajamos</vt:lpstr>
      <vt:lpstr>'Forma 14'!VAS014_D_AtaskaitinioLaikotarpioPelno</vt:lpstr>
      <vt:lpstr>'Forma 14'!VAS014_D_BAtaskaitiniuLaikotarpiu</vt:lpstr>
      <vt:lpstr>'Forma 14'!VAS014_D_BAtaskaitiniuLaikotarpiu2</vt:lpstr>
      <vt:lpstr>'Forma 14'!VAS014_D_BAtaskaitiniuLaikotarpiu3</vt:lpstr>
      <vt:lpstr>'Forma 14'!VAS014_D_CNebaigtaStatyba</vt:lpstr>
      <vt:lpstr>'Forma 14'!VAS014_D_CNebaigtaStatyba2</vt:lpstr>
      <vt:lpstr>'Forma 14'!VAS014_D_CNebaigtaStatyba3</vt:lpstr>
      <vt:lpstr>'Forma 14'!VAS014_D_DPradetasEksploatuoti</vt:lpstr>
      <vt:lpstr>'Forma 14'!VAS014_D_DPradetasEksploatuoti2</vt:lpstr>
      <vt:lpstr>'Forma 14'!VAS014_D_DPradetasEksploatuoti3</vt:lpstr>
      <vt:lpstr>'Forma 14'!VAS014_D_EuroposSajungosFondu</vt:lpstr>
      <vt:lpstr>'Forma 14'!VAS014_D_EuroposSajungosFondu1</vt:lpstr>
      <vt:lpstr>'Forma 14'!VAS014_D_EuroposSajungosFondu2</vt:lpstr>
      <vt:lpstr>'Forma 14'!VAS014_D_EuroposSajungosFondu3</vt:lpstr>
      <vt:lpstr>'Forma 14'!VAS014_D_EuroposSajungosFondu4</vt:lpstr>
      <vt:lpstr>'Forma 14'!VAS014_D_EuroposSajungosFondu5</vt:lpstr>
      <vt:lpstr>'Forma 14'!VAS014_D_EuroposSajungosFondu6</vt:lpstr>
      <vt:lpstr>'Forma 14'!VAS014_D_EuroposSajungosFondu7</vt:lpstr>
      <vt:lpstr>'Forma 14'!VAS014_D_EuroposSajungosFondu8</vt:lpstr>
      <vt:lpstr>'Forma 14'!VAS014_D_IlgalaikiamTurtuiIsigyti</vt:lpstr>
      <vt:lpstr>'Forma 14'!VAS014_D_IlgalaikiamTurtuiIsigyti1</vt:lpstr>
      <vt:lpstr>'Forma 14'!VAS014_D_IlgalaikioTurtoIsigijimo</vt:lpstr>
      <vt:lpstr>'Forma 14'!VAS014_D_IlgalaikioTurtoNusidevejimo</vt:lpstr>
      <vt:lpstr>'Forma 14'!VAS014_D_InvesticijuIrPletros</vt:lpstr>
      <vt:lpstr>'Forma 14'!VAS014_D_InvesticijuIrPletros1</vt:lpstr>
      <vt:lpstr>'Forma 14'!VAS014_D_Ivykdymas</vt:lpstr>
      <vt:lpstr>'Forma 14'!VAS014_D_Kitos</vt:lpstr>
      <vt:lpstr>'Forma 14'!VAS014_D_Kitos1</vt:lpstr>
      <vt:lpstr>'Forma 14'!VAS014_D_Kitos2</vt:lpstr>
      <vt:lpstr>'Forma 14'!VAS014_D_Kitos3</vt:lpstr>
      <vt:lpstr>'Forma 14'!VAS014_D_KitosNuosavosLesos</vt:lpstr>
      <vt:lpstr>'Forma 14'!VAS014_D_LesuPanaudojimas</vt:lpstr>
      <vt:lpstr>'Forma 14'!VAS014_D_LesuPanaudojimas2</vt:lpstr>
      <vt:lpstr>'Forma 14'!VAS014_D_LesuPanaudojimas3</vt:lpstr>
      <vt:lpstr>'Forma 14'!VAS014_D_LesuSaltiniuIr</vt:lpstr>
      <vt:lpstr>'Forma 14'!VAS014_D_PaskolosInvesticijuProjektams</vt:lpstr>
      <vt:lpstr>'Forma 14'!VAS014_D_PaskolosInvesticijuProjektams1</vt:lpstr>
      <vt:lpstr>'Forma 14'!VAS014_D_PaskolosInvesticijuProjektams2</vt:lpstr>
      <vt:lpstr>'Forma 14'!VAS014_D_PaskolosInvesticijuProjektams3</vt:lpstr>
      <vt:lpstr>'Forma 14'!VAS014_D_PaskolosInvesticijuProjektams4</vt:lpstr>
      <vt:lpstr>'Forma 14'!VAS014_D_PaskolosInvesticijuProjektams5</vt:lpstr>
      <vt:lpstr>'Forma 14'!VAS014_D_PaskolosInvesticijuProjektams6</vt:lpstr>
      <vt:lpstr>'Forma 14'!VAS014_D_PaskolosInvesticijuProjektams7</vt:lpstr>
      <vt:lpstr>'Forma 14'!VAS014_D_PaskolosInvesticijuProjektams8</vt:lpstr>
      <vt:lpstr>'Forma 14'!VAS014_D_PaskolosInvesticijuProjektams9</vt:lpstr>
      <vt:lpstr>'Forma 14'!VAS014_D_PradetasEksploatuotiIlgalaikis</vt:lpstr>
      <vt:lpstr>'Forma 14'!VAS014_D_SaltiniuPanaudojimas</vt:lpstr>
      <vt:lpstr>'Forma 14'!VAS014_D_SaltiniuPanaudojimas2</vt:lpstr>
      <vt:lpstr>'Forma 14'!VAS014_D_SavivaldybesSubsidijuIr</vt:lpstr>
      <vt:lpstr>'Forma 14'!VAS014_D_SavivaldybesSubsidijuIr1</vt:lpstr>
      <vt:lpstr>'Forma 14'!VAS014_D_SavivaldybesSubsidijuIr2</vt:lpstr>
      <vt:lpstr>'Forma 14'!VAS014_D_SavivaldybesSubsidijuIr3</vt:lpstr>
      <vt:lpstr>'Forma 14'!VAS014_D_SavivaldybesSubsidijuIr4</vt:lpstr>
      <vt:lpstr>'Forma 14'!VAS014_D_SavivaldybesSubsidijuIr5</vt:lpstr>
      <vt:lpstr>'Forma 14'!VAS014_D_SavivaldybesSubsidijuIr6</vt:lpstr>
      <vt:lpstr>'Forma 14'!VAS014_D_SavivaldybesSubsidijuIr7</vt:lpstr>
      <vt:lpstr>'Forma 14'!VAS014_D_SavivaldybesSubsidijuIr8</vt:lpstr>
      <vt:lpstr>'Forma 14'!VAS014_D_SavivaldybesSubsidijuIr9</vt:lpstr>
      <vt:lpstr>'Forma 14'!VAS014_D_ValstybesSubsidijuIr</vt:lpstr>
      <vt:lpstr>'Forma 14'!VAS014_D_ValstybesSubsidijuIr1</vt:lpstr>
      <vt:lpstr>'Forma 14'!VAS014_D_ValstybesSubsidijuIr2</vt:lpstr>
      <vt:lpstr>'Forma 14'!VAS014_D_ValstybesSubsidijuIr3</vt:lpstr>
      <vt:lpstr>'Forma 14'!VAS014_D_ValstybesSubsidijuIr4</vt:lpstr>
      <vt:lpstr>'Forma 14'!VAS014_D_ValstybesSubsidijuIr5</vt:lpstr>
      <vt:lpstr>'Forma 14'!VAS014_D_ValstybesSubsidijuIr6</vt:lpstr>
      <vt:lpstr>'Forma 14'!VAS014_F_AnkstesniaisLaikotarpiaisSukauptos2020Baziniu</vt:lpstr>
      <vt:lpstr>'Forma 14'!VAS014_F_AnkstesniaisLaikotarpiaisSukauptos20BaziniuM</vt:lpstr>
      <vt:lpstr>'Forma 14'!VAS014_F_AnkstesniaisLaikotarpiaisSukauptos20BaziniuM2</vt:lpstr>
      <vt:lpstr>'Forma 14'!VAS014_F_AnkstesniaisLaikotarpiaisSukauptos20BaziniuM3</vt:lpstr>
      <vt:lpstr>'Forma 14'!VAS014_F_AnkstesniaisLaikotarpiaisSukauptosBAtaskaitiniuLaikotarpiu</vt:lpstr>
      <vt:lpstr>'Forma 14'!VAS014_F_AnkstesniaisLaikotarpiaisSukauptosBAtaskaitiniuLaikotarpiu2</vt:lpstr>
      <vt:lpstr>'Forma 14'!VAS014_F_AnkstesniaisLaikotarpiaisSukauptosBAtaskaitiniuLaikotarpiu3</vt:lpstr>
      <vt:lpstr>'Forma 14'!VAS014_F_AnkstesniaisLaikotarpiaisSukauptosDPradetasEksploatuoti</vt:lpstr>
      <vt:lpstr>'Forma 14'!VAS014_F_AnkstesniaisLaikotarpiaisSukauptosDPradetasEksploatuoti2</vt:lpstr>
      <vt:lpstr>'Forma 14'!VAS014_F_AnkstesniaisLaikotarpiaisSukauptosDPradetasEksploatuoti3</vt:lpstr>
      <vt:lpstr>'Forma 14'!VAS014_F_AnkstesniaisLaikotarpiaisSukauptosSaltiniuPanaudojimas</vt:lpstr>
      <vt:lpstr>'Forma 14'!VAS014_F_AnkstesniaisLaikotarpiaisSukauptosSaltiniuPanaudojimas2</vt:lpstr>
      <vt:lpstr>'Forma 14'!VAS014_F_AtaskaitinioLaikotarpioPajamos2020Baziniu</vt:lpstr>
      <vt:lpstr>'Forma 14'!VAS014_F_AtaskaitinioLaikotarpioPajamos20BaziniuM</vt:lpstr>
      <vt:lpstr>'Forma 14'!VAS014_F_AtaskaitinioLaikotarpioPajamos20BaziniuM2</vt:lpstr>
      <vt:lpstr>'Forma 14'!VAS014_F_AtaskaitinioLaikotarpioPajamos20BaziniuM3</vt:lpstr>
      <vt:lpstr>'Forma 14'!VAS014_F_AtaskaitinioLaikotarpioPajamosBAtaskaitiniuLaikotarpiu</vt:lpstr>
      <vt:lpstr>'Forma 14'!VAS014_F_AtaskaitinioLaikotarpioPajamosBAtaskaitiniuLaikotarpiu2</vt:lpstr>
      <vt:lpstr>'Forma 14'!VAS014_F_AtaskaitinioLaikotarpioPajamosBAtaskaitiniuLaikotarpiu3</vt:lpstr>
      <vt:lpstr>'Forma 14'!VAS014_F_AtaskaitinioLaikotarpioPajamosDPradetasEksploatuoti</vt:lpstr>
      <vt:lpstr>'Forma 14'!VAS014_F_AtaskaitinioLaikotarpioPajamosDPradetasEksploatuoti2</vt:lpstr>
      <vt:lpstr>'Forma 14'!VAS014_F_AtaskaitinioLaikotarpioPajamosDPradetasEksploatuoti3</vt:lpstr>
      <vt:lpstr>'Forma 14'!VAS014_F_AtaskaitinioLaikotarpioPajamosSaltiniuPanaudojimas</vt:lpstr>
      <vt:lpstr>'Forma 14'!VAS014_F_AtaskaitinioLaikotarpioPajamosSaltiniuPanaudojimas2</vt:lpstr>
      <vt:lpstr>'Forma 14'!VAS014_F_AtaskaitinioLaikotarpioPelno2020Baziniu</vt:lpstr>
      <vt:lpstr>'Forma 14'!VAS014_F_AtaskaitinioLaikotarpioPelno20BaziniuM</vt:lpstr>
      <vt:lpstr>'Forma 14'!VAS014_F_AtaskaitinioLaikotarpioPelno20BaziniuM2</vt:lpstr>
      <vt:lpstr>'Forma 14'!VAS014_F_AtaskaitinioLaikotarpioPelno20BaziniuM3</vt:lpstr>
      <vt:lpstr>'Forma 14'!VAS014_F_AtaskaitinioLaikotarpioPelnoBAtaskaitiniuLaikotarpiu</vt:lpstr>
      <vt:lpstr>'Forma 14'!VAS014_F_AtaskaitinioLaikotarpioPelnoBAtaskaitiniuLaikotarpiu2</vt:lpstr>
      <vt:lpstr>'Forma 14'!VAS014_F_AtaskaitinioLaikotarpioPelnoBAtaskaitiniuLaikotarpiu3</vt:lpstr>
      <vt:lpstr>'Forma 14'!VAS014_F_AtaskaitinioLaikotarpioPelnoDPradetasEksploatuoti</vt:lpstr>
      <vt:lpstr>'Forma 14'!VAS014_F_AtaskaitinioLaikotarpioPelnoDPradetasEksploatuoti2</vt:lpstr>
      <vt:lpstr>'Forma 14'!VAS014_F_AtaskaitinioLaikotarpioPelnoDPradetasEksploatuoti3</vt:lpstr>
      <vt:lpstr>'Forma 14'!VAS014_F_AtaskaitinioLaikotarpioPelnoSaltiniuPanaudojimas</vt:lpstr>
      <vt:lpstr>'Forma 14'!VAS014_F_AtaskaitinioLaikotarpioPelnoSaltiniuPanaudojimas2</vt:lpstr>
      <vt:lpstr>'Forma 14'!VAS014_F_EuroposSajungosFondu12020Baziniu</vt:lpstr>
      <vt:lpstr>'Forma 14'!VAS014_F_EuroposSajungosFondu120BaziniuM</vt:lpstr>
      <vt:lpstr>'Forma 14'!VAS014_F_EuroposSajungosFondu120BaziniuM2</vt:lpstr>
      <vt:lpstr>'Forma 14'!VAS014_F_EuroposSajungosFondu120BaziniuM3</vt:lpstr>
      <vt:lpstr>'Forma 14'!VAS014_F_EuroposSajungosFondu1BAtaskaitiniuLaikotarpiu</vt:lpstr>
      <vt:lpstr>'Forma 14'!VAS014_F_EuroposSajungosFondu1BAtaskaitiniuLaikotarpiu2</vt:lpstr>
      <vt:lpstr>'Forma 14'!VAS014_F_EuroposSajungosFondu1BAtaskaitiniuLaikotarpiu3</vt:lpstr>
      <vt:lpstr>'Forma 14'!VAS014_F_EuroposSajungosFondu1DPradetasEksploatuoti</vt:lpstr>
      <vt:lpstr>'Forma 14'!VAS014_F_EuroposSajungosFondu1DPradetasEksploatuoti2</vt:lpstr>
      <vt:lpstr>'Forma 14'!VAS014_F_EuroposSajungosFondu1DPradetasEksploatuoti3</vt:lpstr>
      <vt:lpstr>'Forma 14'!VAS014_F_EuroposSajungosFondu1SaltiniuPanaudojimas</vt:lpstr>
      <vt:lpstr>'Forma 14'!VAS014_F_EuroposSajungosFondu1SaltiniuPanaudojimas2</vt:lpstr>
      <vt:lpstr>'Forma 14'!VAS014_F_EuroposSajungosFondu2020Baziniu</vt:lpstr>
      <vt:lpstr>'Forma 14'!VAS014_F_EuroposSajungosFondu20BaziniuM</vt:lpstr>
      <vt:lpstr>'Forma 14'!VAS014_F_EuroposSajungosFondu20BaziniuM2</vt:lpstr>
      <vt:lpstr>'Forma 14'!VAS014_F_EuroposSajungosFondu20BaziniuM3</vt:lpstr>
      <vt:lpstr>'Forma 14'!VAS014_F_EuroposSajungosFondu22020Baziniu</vt:lpstr>
      <vt:lpstr>'Forma 14'!VAS014_F_EuroposSajungosFondu220BaziniuM</vt:lpstr>
      <vt:lpstr>'Forma 14'!VAS014_F_EuroposSajungosFondu220BaziniuM2</vt:lpstr>
      <vt:lpstr>'Forma 14'!VAS014_F_EuroposSajungosFondu220BaziniuM3</vt:lpstr>
      <vt:lpstr>'Forma 14'!VAS014_F_EuroposSajungosFondu2BAtaskaitiniuLaikotarpiu</vt:lpstr>
      <vt:lpstr>'Forma 14'!VAS014_F_EuroposSajungosFondu2BAtaskaitiniuLaikotarpiu2</vt:lpstr>
      <vt:lpstr>'Forma 14'!VAS014_F_EuroposSajungosFondu2BAtaskaitiniuLaikotarpiu3</vt:lpstr>
      <vt:lpstr>'Forma 14'!VAS014_F_EuroposSajungosFondu2DPradetasEksploatuoti</vt:lpstr>
      <vt:lpstr>'Forma 14'!VAS014_F_EuroposSajungosFondu2DPradetasEksploatuoti2</vt:lpstr>
      <vt:lpstr>'Forma 14'!VAS014_F_EuroposSajungosFondu2DPradetasEksploatuoti3</vt:lpstr>
      <vt:lpstr>'Forma 14'!VAS014_F_EuroposSajungosFondu2SaltiniuPanaudojimas</vt:lpstr>
      <vt:lpstr>'Forma 14'!VAS014_F_EuroposSajungosFondu2SaltiniuPanaudojimas2</vt:lpstr>
      <vt:lpstr>'Forma 14'!VAS014_F_EuroposSajungosFondu32020Baziniu</vt:lpstr>
      <vt:lpstr>'Forma 14'!VAS014_F_EuroposSajungosFondu320BaziniuM</vt:lpstr>
      <vt:lpstr>'Forma 14'!VAS014_F_EuroposSajungosFondu320BaziniuM2</vt:lpstr>
      <vt:lpstr>'Forma 14'!VAS014_F_EuroposSajungosFondu320BaziniuM3</vt:lpstr>
      <vt:lpstr>'Forma 14'!VAS014_F_EuroposSajungosFondu3BAtaskaitiniuLaikotarpiu</vt:lpstr>
      <vt:lpstr>'Forma 14'!VAS014_F_EuroposSajungosFondu3BAtaskaitiniuLaikotarpiu2</vt:lpstr>
      <vt:lpstr>'Forma 14'!VAS014_F_EuroposSajungosFondu3BAtaskaitiniuLaikotarpiu3</vt:lpstr>
      <vt:lpstr>'Forma 14'!VAS014_F_EuroposSajungosFondu3DPradetasEksploatuoti</vt:lpstr>
      <vt:lpstr>'Forma 14'!VAS014_F_EuroposSajungosFondu3DPradetasEksploatuoti2</vt:lpstr>
      <vt:lpstr>'Forma 14'!VAS014_F_EuroposSajungosFondu3DPradetasEksploatuoti3</vt:lpstr>
      <vt:lpstr>'Forma 14'!VAS014_F_EuroposSajungosFondu3SaltiniuPanaudojimas</vt:lpstr>
      <vt:lpstr>'Forma 14'!VAS014_F_EuroposSajungosFondu3SaltiniuPanaudojimas2</vt:lpstr>
      <vt:lpstr>'Forma 14'!VAS014_F_EuroposSajungosFondu42020Baziniu</vt:lpstr>
      <vt:lpstr>'Forma 14'!VAS014_F_EuroposSajungosFondu420BaziniuM</vt:lpstr>
      <vt:lpstr>'Forma 14'!VAS014_F_EuroposSajungosFondu420BaziniuM2</vt:lpstr>
      <vt:lpstr>'Forma 14'!VAS014_F_EuroposSajungosFondu420BaziniuM3</vt:lpstr>
      <vt:lpstr>'Forma 14'!VAS014_F_EuroposSajungosFondu4BAtaskaitiniuLaikotarpiu</vt:lpstr>
      <vt:lpstr>'Forma 14'!VAS014_F_EuroposSajungosFondu4BAtaskaitiniuLaikotarpiu2</vt:lpstr>
      <vt:lpstr>'Forma 14'!VAS014_F_EuroposSajungosFondu4BAtaskaitiniuLaikotarpiu3</vt:lpstr>
      <vt:lpstr>'Forma 14'!VAS014_F_EuroposSajungosFondu4DPradetasEksploatuoti</vt:lpstr>
      <vt:lpstr>'Forma 14'!VAS014_F_EuroposSajungosFondu4DPradetasEksploatuoti2</vt:lpstr>
      <vt:lpstr>'Forma 14'!VAS014_F_EuroposSajungosFondu4DPradetasEksploatuoti3</vt:lpstr>
      <vt:lpstr>'Forma 14'!VAS014_F_EuroposSajungosFondu4SaltiniuPanaudojimas</vt:lpstr>
      <vt:lpstr>'Forma 14'!VAS014_F_EuroposSajungosFondu4SaltiniuPanaudojimas2</vt:lpstr>
      <vt:lpstr>'Forma 14'!VAS014_F_EuroposSajungosFondu52020Baziniu</vt:lpstr>
      <vt:lpstr>'Forma 14'!VAS014_F_EuroposSajungosFondu520BaziniuM</vt:lpstr>
      <vt:lpstr>'Forma 14'!VAS014_F_EuroposSajungosFondu520BaziniuM2</vt:lpstr>
      <vt:lpstr>'Forma 14'!VAS014_F_EuroposSajungosFondu520BaziniuM3</vt:lpstr>
      <vt:lpstr>'Forma 14'!VAS014_F_EuroposSajungosFondu5BAtaskaitiniuLaikotarpiu</vt:lpstr>
      <vt:lpstr>'Forma 14'!VAS014_F_EuroposSajungosFondu5BAtaskaitiniuLaikotarpiu2</vt:lpstr>
      <vt:lpstr>'Forma 14'!VAS014_F_EuroposSajungosFondu5BAtaskaitiniuLaikotarpiu3</vt:lpstr>
      <vt:lpstr>'Forma 14'!VAS014_F_EuroposSajungosFondu5DPradetasEksploatuoti</vt:lpstr>
      <vt:lpstr>'Forma 14'!VAS014_F_EuroposSajungosFondu5DPradetasEksploatuoti2</vt:lpstr>
      <vt:lpstr>'Forma 14'!VAS014_F_EuroposSajungosFondu5DPradetasEksploatuoti3</vt:lpstr>
      <vt:lpstr>'Forma 14'!VAS014_F_EuroposSajungosFondu5SaltiniuPanaudojimas</vt:lpstr>
      <vt:lpstr>'Forma 14'!VAS014_F_EuroposSajungosFondu5SaltiniuPanaudojimas2</vt:lpstr>
      <vt:lpstr>'Forma 14'!VAS014_F_EuroposSajungosFondu62020Baziniu</vt:lpstr>
      <vt:lpstr>'Forma 14'!VAS014_F_EuroposSajungosFondu620BaziniuM</vt:lpstr>
      <vt:lpstr>'Forma 14'!VAS014_F_EuroposSajungosFondu620BaziniuM2</vt:lpstr>
      <vt:lpstr>'Forma 14'!VAS014_F_EuroposSajungosFondu620BaziniuM3</vt:lpstr>
      <vt:lpstr>'Forma 14'!VAS014_F_EuroposSajungosFondu6BAtaskaitiniuLaikotarpiu</vt:lpstr>
      <vt:lpstr>'Forma 14'!VAS014_F_EuroposSajungosFondu6BAtaskaitiniuLaikotarpiu2</vt:lpstr>
      <vt:lpstr>'Forma 14'!VAS014_F_EuroposSajungosFondu6BAtaskaitiniuLaikotarpiu3</vt:lpstr>
      <vt:lpstr>'Forma 14'!VAS014_F_EuroposSajungosFondu6DPradetasEksploatuoti</vt:lpstr>
      <vt:lpstr>'Forma 14'!VAS014_F_EuroposSajungosFondu6DPradetasEksploatuoti2</vt:lpstr>
      <vt:lpstr>'Forma 14'!VAS014_F_EuroposSajungosFondu6DPradetasEksploatuoti3</vt:lpstr>
      <vt:lpstr>'Forma 14'!VAS014_F_EuroposSajungosFondu6SaltiniuPanaudojimas</vt:lpstr>
      <vt:lpstr>'Forma 14'!VAS014_F_EuroposSajungosFondu6SaltiniuPanaudojimas2</vt:lpstr>
      <vt:lpstr>'Forma 14'!VAS014_F_EuroposSajungosFondu72020Baziniu</vt:lpstr>
      <vt:lpstr>'Forma 14'!VAS014_F_EuroposSajungosFondu720BaziniuM</vt:lpstr>
      <vt:lpstr>'Forma 14'!VAS014_F_EuroposSajungosFondu720BaziniuM2</vt:lpstr>
      <vt:lpstr>'Forma 14'!VAS014_F_EuroposSajungosFondu720BaziniuM3</vt:lpstr>
      <vt:lpstr>'Forma 14'!VAS014_F_EuroposSajungosFondu7BAtaskaitiniuLaikotarpiu</vt:lpstr>
      <vt:lpstr>'Forma 14'!VAS014_F_EuroposSajungosFondu7BAtaskaitiniuLaikotarpiu2</vt:lpstr>
      <vt:lpstr>'Forma 14'!VAS014_F_EuroposSajungosFondu7BAtaskaitiniuLaikotarpiu3</vt:lpstr>
      <vt:lpstr>'Forma 14'!VAS014_F_EuroposSajungosFondu7DPradetasEksploatuoti</vt:lpstr>
      <vt:lpstr>'Forma 14'!VAS014_F_EuroposSajungosFondu7DPradetasEksploatuoti2</vt:lpstr>
      <vt:lpstr>'Forma 14'!VAS014_F_EuroposSajungosFondu7DPradetasEksploatuoti3</vt:lpstr>
      <vt:lpstr>'Forma 14'!VAS014_F_EuroposSajungosFondu7SaltiniuPanaudojimas</vt:lpstr>
      <vt:lpstr>'Forma 14'!VAS014_F_EuroposSajungosFondu7SaltiniuPanaudojimas2</vt:lpstr>
      <vt:lpstr>'Forma 14'!VAS014_F_EuroposSajungosFondu82020Baziniu</vt:lpstr>
      <vt:lpstr>'Forma 14'!VAS014_F_EuroposSajungosFondu820BaziniuM</vt:lpstr>
      <vt:lpstr>'Forma 14'!VAS014_F_EuroposSajungosFondu820BaziniuM2</vt:lpstr>
      <vt:lpstr>'Forma 14'!VAS014_F_EuroposSajungosFondu820BaziniuM3</vt:lpstr>
      <vt:lpstr>'Forma 14'!VAS014_F_EuroposSajungosFondu8BAtaskaitiniuLaikotarpiu</vt:lpstr>
      <vt:lpstr>'Forma 14'!VAS014_F_EuroposSajungosFondu8BAtaskaitiniuLaikotarpiu2</vt:lpstr>
      <vt:lpstr>'Forma 14'!VAS014_F_EuroposSajungosFondu8BAtaskaitiniuLaikotarpiu3</vt:lpstr>
      <vt:lpstr>'Forma 14'!VAS014_F_EuroposSajungosFondu8DPradetasEksploatuoti</vt:lpstr>
      <vt:lpstr>'Forma 14'!VAS014_F_EuroposSajungosFondu8DPradetasEksploatuoti2</vt:lpstr>
      <vt:lpstr>'Forma 14'!VAS014_F_EuroposSajungosFondu8DPradetasEksploatuoti3</vt:lpstr>
      <vt:lpstr>'Forma 14'!VAS014_F_EuroposSajungosFondu8SaltiniuPanaudojimas</vt:lpstr>
      <vt:lpstr>'Forma 14'!VAS014_F_EuroposSajungosFondu8SaltiniuPanaudojimas2</vt:lpstr>
      <vt:lpstr>'Forma 14'!VAS014_F_EuroposSajungosFonduBAtaskaitiniuLaikotarpiu</vt:lpstr>
      <vt:lpstr>'Forma 14'!VAS014_F_EuroposSajungosFonduBAtaskaitiniuLaikotarpiu2</vt:lpstr>
      <vt:lpstr>'Forma 14'!VAS014_F_EuroposSajungosFonduBAtaskaitiniuLaikotarpiu3</vt:lpstr>
      <vt:lpstr>'Forma 14'!VAS014_F_EuroposSajungosFonduDPradetasEksploatuoti</vt:lpstr>
      <vt:lpstr>'Forma 14'!VAS014_F_EuroposSajungosFonduDPradetasEksploatuoti2</vt:lpstr>
      <vt:lpstr>'Forma 14'!VAS014_F_EuroposSajungosFonduDPradetasEksploatuoti3</vt:lpstr>
      <vt:lpstr>'Forma 14'!VAS014_F_EuroposSajungosFonduSaltiniuPanaudojimas</vt:lpstr>
      <vt:lpstr>'Forma 14'!VAS014_F_EuroposSajungosFonduSaltiniuPanaudojimas2</vt:lpstr>
      <vt:lpstr>'Forma 14'!VAS014_F_IlgalaikiamTurtuiIsigyti12020Baziniu</vt:lpstr>
      <vt:lpstr>'Forma 14'!VAS014_F_IlgalaikiamTurtuiIsigyti120BaziniuM</vt:lpstr>
      <vt:lpstr>'Forma 14'!VAS014_F_IlgalaikiamTurtuiIsigyti120BaziniuM2</vt:lpstr>
      <vt:lpstr>'Forma 14'!VAS014_F_IlgalaikiamTurtuiIsigyti120BaziniuM3</vt:lpstr>
      <vt:lpstr>'Forma 14'!VAS014_F_IlgalaikiamTurtuiIsigyti1ANebaigtaStatyba</vt:lpstr>
      <vt:lpstr>'Forma 14'!VAS014_F_IlgalaikiamTurtuiIsigyti1ANebaigtaStatyba2</vt:lpstr>
      <vt:lpstr>'Forma 14'!VAS014_F_IlgalaikiamTurtuiIsigyti1ANebaigtaStatyba3</vt:lpstr>
      <vt:lpstr>'Forma 14'!VAS014_F_IlgalaikiamTurtuiIsigyti1BAtaskaitiniuLaikotarpiu</vt:lpstr>
      <vt:lpstr>'Forma 14'!VAS014_F_IlgalaikiamTurtuiIsigyti1BAtaskaitiniuLaikotarpiu2</vt:lpstr>
      <vt:lpstr>'Forma 14'!VAS014_F_IlgalaikiamTurtuiIsigyti1BAtaskaitiniuLaikotarpiu3</vt:lpstr>
      <vt:lpstr>'Forma 14'!VAS014_F_IlgalaikiamTurtuiIsigyti1CNebaigtaStatyba</vt:lpstr>
      <vt:lpstr>'Forma 14'!VAS014_F_IlgalaikiamTurtuiIsigyti1CNebaigtaStatyba2</vt:lpstr>
      <vt:lpstr>'Forma 14'!VAS014_F_IlgalaikiamTurtuiIsigyti1CNebaigtaStatyba3</vt:lpstr>
      <vt:lpstr>'Forma 14'!VAS014_F_IlgalaikiamTurtuiIsigyti1DPradetasEksploatuoti</vt:lpstr>
      <vt:lpstr>'Forma 14'!VAS014_F_IlgalaikiamTurtuiIsigyti1DPradetasEksploatuoti2</vt:lpstr>
      <vt:lpstr>'Forma 14'!VAS014_F_IlgalaikiamTurtuiIsigyti1DPradetasEksploatuoti3</vt:lpstr>
      <vt:lpstr>'Forma 14'!VAS014_F_IlgalaikiamTurtuiIsigyti1LesuPanaudojimas2</vt:lpstr>
      <vt:lpstr>'Forma 14'!VAS014_F_IlgalaikiamTurtuiIsigyti1LesuPanaudojimas3</vt:lpstr>
      <vt:lpstr>'Forma 14'!VAS014_F_IlgalaikiamTurtuiIsigyti1PradetasEksploatuotiIlgalaikis</vt:lpstr>
      <vt:lpstr>'Forma 14'!VAS014_F_IlgalaikiamTurtuiIsigyti2020Baziniu</vt:lpstr>
      <vt:lpstr>'Forma 14'!VAS014_F_IlgalaikiamTurtuiIsigyti20BaziniuM</vt:lpstr>
      <vt:lpstr>'Forma 14'!VAS014_F_IlgalaikiamTurtuiIsigyti20BaziniuM2</vt:lpstr>
      <vt:lpstr>'Forma 14'!VAS014_F_IlgalaikiamTurtuiIsigyti20BaziniuM3</vt:lpstr>
      <vt:lpstr>'Forma 14'!VAS014_F_IlgalaikiamTurtuiIsigytiANebaigtaStatyba</vt:lpstr>
      <vt:lpstr>'Forma 14'!VAS014_F_IlgalaikiamTurtuiIsigytiANebaigtaStatyba2</vt:lpstr>
      <vt:lpstr>'Forma 14'!VAS014_F_IlgalaikiamTurtuiIsigytiANebaigtaStatyba3</vt:lpstr>
      <vt:lpstr>'Forma 14'!VAS014_F_IlgalaikiamTurtuiIsigytiBAtaskaitiniuLaikotarpiu</vt:lpstr>
      <vt:lpstr>'Forma 14'!VAS014_F_IlgalaikiamTurtuiIsigytiBAtaskaitiniuLaikotarpiu2</vt:lpstr>
      <vt:lpstr>'Forma 14'!VAS014_F_IlgalaikiamTurtuiIsigytiBAtaskaitiniuLaikotarpiu3</vt:lpstr>
      <vt:lpstr>'Forma 14'!VAS014_F_IlgalaikiamTurtuiIsigytiCNebaigtaStatyba</vt:lpstr>
      <vt:lpstr>'Forma 14'!VAS014_F_IlgalaikiamTurtuiIsigytiCNebaigtaStatyba2</vt:lpstr>
      <vt:lpstr>'Forma 14'!VAS014_F_IlgalaikiamTurtuiIsigytiCNebaigtaStatyba3</vt:lpstr>
      <vt:lpstr>'Forma 14'!VAS014_F_IlgalaikiamTurtuiIsigytiDPradetasEksploatuoti</vt:lpstr>
      <vt:lpstr>'Forma 14'!VAS014_F_IlgalaikiamTurtuiIsigytiDPradetasEksploatuoti2</vt:lpstr>
      <vt:lpstr>'Forma 14'!VAS014_F_IlgalaikiamTurtuiIsigytiDPradetasEksploatuoti3</vt:lpstr>
      <vt:lpstr>'Forma 14'!VAS014_F_IlgalaikiamTurtuiIsigytiLesuPanaudojimas2</vt:lpstr>
      <vt:lpstr>'Forma 14'!VAS014_F_IlgalaikiamTurtuiIsigytiLesuPanaudojimas3</vt:lpstr>
      <vt:lpstr>'Forma 14'!VAS014_F_IlgalaikiamTurtuiIsigytiPradetasEksploatuotiIlgalaikis</vt:lpstr>
      <vt:lpstr>'Forma 14'!VAS014_F_IlgalaikioTurtoIsigijimo2020Baziniu</vt:lpstr>
      <vt:lpstr>'Forma 14'!VAS014_F_IlgalaikioTurtoIsigijimo20BaziniuM</vt:lpstr>
      <vt:lpstr>'Forma 14'!VAS014_F_IlgalaikioTurtoIsigijimo20BaziniuM2</vt:lpstr>
      <vt:lpstr>'Forma 14'!VAS014_F_IlgalaikioTurtoIsigijimo20BaziniuM3</vt:lpstr>
      <vt:lpstr>'Forma 14'!VAS014_F_IlgalaikioTurtoIsigijimoBAtaskaitiniuLaikotarpiu</vt:lpstr>
      <vt:lpstr>'Forma 14'!VAS014_F_IlgalaikioTurtoIsigijimoBAtaskaitiniuLaikotarpiu2</vt:lpstr>
      <vt:lpstr>'Forma 14'!VAS014_F_IlgalaikioTurtoIsigijimoBAtaskaitiniuLaikotarpiu3</vt:lpstr>
      <vt:lpstr>'Forma 14'!VAS014_F_IlgalaikioTurtoIsigijimoDPradetasEksploatuoti</vt:lpstr>
      <vt:lpstr>'Forma 14'!VAS014_F_IlgalaikioTurtoIsigijimoDPradetasEksploatuoti2</vt:lpstr>
      <vt:lpstr>'Forma 14'!VAS014_F_IlgalaikioTurtoIsigijimoDPradetasEksploatuoti3</vt:lpstr>
      <vt:lpstr>'Forma 14'!VAS014_F_IlgalaikioTurtoIsigijimoSaltiniuPanaudojimas</vt:lpstr>
      <vt:lpstr>'Forma 14'!VAS014_F_IlgalaikioTurtoIsigijimoSaltiniuPanaudojimas2</vt:lpstr>
      <vt:lpstr>'Forma 14'!VAS014_F_IlgalaikioTurtoNusidevejimo2020Baziniu</vt:lpstr>
      <vt:lpstr>'Forma 14'!VAS014_F_IlgalaikioTurtoNusidevejimo20BaziniuM</vt:lpstr>
      <vt:lpstr>'Forma 14'!VAS014_F_IlgalaikioTurtoNusidevejimo20BaziniuM2</vt:lpstr>
      <vt:lpstr>'Forma 14'!VAS014_F_IlgalaikioTurtoNusidevejimo20BaziniuM3</vt:lpstr>
      <vt:lpstr>'Forma 14'!VAS014_F_IlgalaikioTurtoNusidevejimoBAtaskaitiniuLaikotarpiu</vt:lpstr>
      <vt:lpstr>'Forma 14'!VAS014_F_IlgalaikioTurtoNusidevejimoBAtaskaitiniuLaikotarpiu2</vt:lpstr>
      <vt:lpstr>'Forma 14'!VAS014_F_IlgalaikioTurtoNusidevejimoBAtaskaitiniuLaikotarpiu3</vt:lpstr>
      <vt:lpstr>'Forma 14'!VAS014_F_IlgalaikioTurtoNusidevejimoDPradetasEksploatuoti</vt:lpstr>
      <vt:lpstr>'Forma 14'!VAS014_F_IlgalaikioTurtoNusidevejimoDPradetasEksploatuoti2</vt:lpstr>
      <vt:lpstr>'Forma 14'!VAS014_F_IlgalaikioTurtoNusidevejimoDPradetasEksploatuoti3</vt:lpstr>
      <vt:lpstr>'Forma 14'!VAS014_F_IlgalaikioTurtoNusidevejimoSaltiniuPanaudojimas</vt:lpstr>
      <vt:lpstr>'Forma 14'!VAS014_F_IlgalaikioTurtoNusidevejimoSaltiniuPanaudojimas2</vt:lpstr>
      <vt:lpstr>'Forma 14'!VAS014_F_InvesticijuIrPletros12020Baziniu</vt:lpstr>
      <vt:lpstr>'Forma 14'!VAS014_F_InvesticijuIrPletros120BaziniuM</vt:lpstr>
      <vt:lpstr>'Forma 14'!VAS014_F_InvesticijuIrPletros120BaziniuM2</vt:lpstr>
      <vt:lpstr>'Forma 14'!VAS014_F_InvesticijuIrPletros120BaziniuM3</vt:lpstr>
      <vt:lpstr>'Forma 14'!VAS014_F_InvesticijuIrPletros1ANebaigtaStatyba</vt:lpstr>
      <vt:lpstr>'Forma 14'!VAS014_F_InvesticijuIrPletros1ANebaigtaStatyba2</vt:lpstr>
      <vt:lpstr>'Forma 14'!VAS014_F_InvesticijuIrPletros1ANebaigtaStatyba3</vt:lpstr>
      <vt:lpstr>'Forma 14'!VAS014_F_InvesticijuIrPletros1BAtaskaitiniuLaikotarpiu</vt:lpstr>
      <vt:lpstr>'Forma 14'!VAS014_F_InvesticijuIrPletros1BAtaskaitiniuLaikotarpiu2</vt:lpstr>
      <vt:lpstr>'Forma 14'!VAS014_F_InvesticijuIrPletros1BAtaskaitiniuLaikotarpiu3</vt:lpstr>
      <vt:lpstr>'Forma 14'!VAS014_F_InvesticijuIrPletros1CNebaigtaStatyba</vt:lpstr>
      <vt:lpstr>'Forma 14'!VAS014_F_InvesticijuIrPletros1CNebaigtaStatyba2</vt:lpstr>
      <vt:lpstr>'Forma 14'!VAS014_F_InvesticijuIrPletros1CNebaigtaStatyba3</vt:lpstr>
      <vt:lpstr>'Forma 14'!VAS014_F_InvesticijuIrPletros1DPradetasEksploatuoti</vt:lpstr>
      <vt:lpstr>'Forma 14'!VAS014_F_InvesticijuIrPletros1DPradetasEksploatuoti2</vt:lpstr>
      <vt:lpstr>'Forma 14'!VAS014_F_InvesticijuIrPletros1DPradetasEksploatuoti3</vt:lpstr>
      <vt:lpstr>'Forma 14'!VAS014_F_InvesticijuIrPletros1LesuPanaudojimas2</vt:lpstr>
      <vt:lpstr>'Forma 14'!VAS014_F_InvesticijuIrPletros1LesuPanaudojimas3</vt:lpstr>
      <vt:lpstr>'Forma 14'!VAS014_F_InvesticijuIrPletros1PradetasEksploatuotiIlgalaikis</vt:lpstr>
      <vt:lpstr>'Forma 14'!VAS014_F_InvesticijuIrPletros2020Baziniu</vt:lpstr>
      <vt:lpstr>'Forma 14'!VAS014_F_InvesticijuIrPletros20BaziniuM</vt:lpstr>
      <vt:lpstr>'Forma 14'!VAS014_F_InvesticijuIrPletros20BaziniuM2</vt:lpstr>
      <vt:lpstr>'Forma 14'!VAS014_F_InvesticijuIrPletros20BaziniuM3</vt:lpstr>
      <vt:lpstr>'Forma 14'!VAS014_F_InvesticijuIrPletrosANebaigtaStatyba</vt:lpstr>
      <vt:lpstr>'Forma 14'!VAS014_F_InvesticijuIrPletrosANebaigtaStatyba2</vt:lpstr>
      <vt:lpstr>'Forma 14'!VAS014_F_InvesticijuIrPletrosANebaigtaStatyba3</vt:lpstr>
      <vt:lpstr>'Forma 14'!VAS014_F_InvesticijuIrPletrosBAtaskaitiniuLaikotarpiu</vt:lpstr>
      <vt:lpstr>'Forma 14'!VAS014_F_InvesticijuIrPletrosBAtaskaitiniuLaikotarpiu2</vt:lpstr>
      <vt:lpstr>'Forma 14'!VAS014_F_InvesticijuIrPletrosBAtaskaitiniuLaikotarpiu3</vt:lpstr>
      <vt:lpstr>'Forma 14'!VAS014_F_InvesticijuIrPletrosCNebaigtaStatyba</vt:lpstr>
      <vt:lpstr>'Forma 14'!VAS014_F_InvesticijuIrPletrosCNebaigtaStatyba2</vt:lpstr>
      <vt:lpstr>'Forma 14'!VAS014_F_InvesticijuIrPletrosCNebaigtaStatyba3</vt:lpstr>
      <vt:lpstr>'Forma 14'!VAS014_F_InvesticijuIrPletrosDPradetasEksploatuoti</vt:lpstr>
      <vt:lpstr>'Forma 14'!VAS014_F_InvesticijuIrPletrosDPradetasEksploatuoti2</vt:lpstr>
      <vt:lpstr>'Forma 14'!VAS014_F_InvesticijuIrPletrosDPradetasEksploatuoti3</vt:lpstr>
      <vt:lpstr>'Forma 14'!VAS014_F_InvesticijuIrPletrosLesuPanaudojimas2</vt:lpstr>
      <vt:lpstr>'Forma 14'!VAS014_F_InvesticijuIrPletrosLesuPanaudojimas3</vt:lpstr>
      <vt:lpstr>'Forma 14'!VAS014_F_InvesticijuIrPletrosPradetasEksploatuotiIlgalaikis</vt:lpstr>
      <vt:lpstr>'Forma 14'!VAS014_F_Kitos12020Baziniu</vt:lpstr>
      <vt:lpstr>'Forma 14'!VAS014_F_Kitos120BaziniuM</vt:lpstr>
      <vt:lpstr>'Forma 14'!VAS014_F_Kitos120BaziniuM2</vt:lpstr>
      <vt:lpstr>'Forma 14'!VAS014_F_Kitos120BaziniuM3</vt:lpstr>
      <vt:lpstr>'Forma 14'!VAS014_F_Kitos1BAtaskaitiniuLaikotarpiu</vt:lpstr>
      <vt:lpstr>'Forma 14'!VAS014_F_Kitos1BAtaskaitiniuLaikotarpiu2</vt:lpstr>
      <vt:lpstr>'Forma 14'!VAS014_F_Kitos1BAtaskaitiniuLaikotarpiu3</vt:lpstr>
      <vt:lpstr>'Forma 14'!VAS014_F_Kitos1DPradetasEksploatuoti</vt:lpstr>
      <vt:lpstr>'Forma 14'!VAS014_F_Kitos1DPradetasEksploatuoti2</vt:lpstr>
      <vt:lpstr>'Forma 14'!VAS014_F_Kitos1DPradetasEksploatuoti3</vt:lpstr>
      <vt:lpstr>'Forma 14'!VAS014_F_Kitos1SaltiniuPanaudojimas</vt:lpstr>
      <vt:lpstr>'Forma 14'!VAS014_F_Kitos1SaltiniuPanaudojimas2</vt:lpstr>
      <vt:lpstr>'Forma 14'!VAS014_F_Kitos2020Baziniu</vt:lpstr>
      <vt:lpstr>'Forma 14'!VAS014_F_Kitos20BaziniuM</vt:lpstr>
      <vt:lpstr>'Forma 14'!VAS014_F_Kitos20BaziniuM2</vt:lpstr>
      <vt:lpstr>'Forma 14'!VAS014_F_Kitos20BaziniuM3</vt:lpstr>
      <vt:lpstr>'Forma 14'!VAS014_F_Kitos22020Baziniu</vt:lpstr>
      <vt:lpstr>'Forma 14'!VAS014_F_Kitos220BaziniuM</vt:lpstr>
      <vt:lpstr>'Forma 14'!VAS014_F_Kitos220BaziniuM2</vt:lpstr>
      <vt:lpstr>'Forma 14'!VAS014_F_Kitos220BaziniuM3</vt:lpstr>
      <vt:lpstr>'Forma 14'!VAS014_F_Kitos2BAtaskaitiniuLaikotarpiu</vt:lpstr>
      <vt:lpstr>'Forma 14'!VAS014_F_Kitos2BAtaskaitiniuLaikotarpiu2</vt:lpstr>
      <vt:lpstr>'Forma 14'!VAS014_F_Kitos2BAtaskaitiniuLaikotarpiu3</vt:lpstr>
      <vt:lpstr>'Forma 14'!VAS014_F_Kitos2DPradetasEksploatuoti</vt:lpstr>
      <vt:lpstr>'Forma 14'!VAS014_F_Kitos2DPradetasEksploatuoti2</vt:lpstr>
      <vt:lpstr>'Forma 14'!VAS014_F_Kitos2DPradetasEksploatuoti3</vt:lpstr>
      <vt:lpstr>'Forma 14'!VAS014_F_Kitos2SaltiniuPanaudojimas</vt:lpstr>
      <vt:lpstr>'Forma 14'!VAS014_F_Kitos2SaltiniuPanaudojimas2</vt:lpstr>
      <vt:lpstr>'Forma 14'!VAS014_F_Kitos32020Baziniu</vt:lpstr>
      <vt:lpstr>'Forma 14'!VAS014_F_Kitos320BaziniuM</vt:lpstr>
      <vt:lpstr>'Forma 14'!VAS014_F_Kitos320BaziniuM2</vt:lpstr>
      <vt:lpstr>'Forma 14'!VAS014_F_Kitos320BaziniuM3</vt:lpstr>
      <vt:lpstr>'Forma 14'!VAS014_F_Kitos3BAtaskaitiniuLaikotarpiu</vt:lpstr>
      <vt:lpstr>'Forma 14'!VAS014_F_Kitos3BAtaskaitiniuLaikotarpiu2</vt:lpstr>
      <vt:lpstr>'Forma 14'!VAS014_F_Kitos3BAtaskaitiniuLaikotarpiu3</vt:lpstr>
      <vt:lpstr>'Forma 14'!VAS014_F_Kitos3DPradetasEksploatuoti</vt:lpstr>
      <vt:lpstr>'Forma 14'!VAS014_F_Kitos3DPradetasEksploatuoti2</vt:lpstr>
      <vt:lpstr>'Forma 14'!VAS014_F_Kitos3DPradetasEksploatuoti3</vt:lpstr>
      <vt:lpstr>'Forma 14'!VAS014_F_Kitos3SaltiniuPanaudojimas</vt:lpstr>
      <vt:lpstr>'Forma 14'!VAS014_F_Kitos3SaltiniuPanaudojimas2</vt:lpstr>
      <vt:lpstr>'Forma 14'!VAS014_F_KitosBAtaskaitiniuLaikotarpiu</vt:lpstr>
      <vt:lpstr>'Forma 14'!VAS014_F_KitosBAtaskaitiniuLaikotarpiu2</vt:lpstr>
      <vt:lpstr>'Forma 14'!VAS014_F_KitosBAtaskaitiniuLaikotarpiu3</vt:lpstr>
      <vt:lpstr>'Forma 14'!VAS014_F_KitosDPradetasEksploatuoti</vt:lpstr>
      <vt:lpstr>'Forma 14'!VAS014_F_KitosDPradetasEksploatuoti2</vt:lpstr>
      <vt:lpstr>'Forma 14'!VAS014_F_KitosDPradetasEksploatuoti3</vt:lpstr>
      <vt:lpstr>'Forma 14'!VAS014_F_KitosNuosavosLesos2020Baziniu</vt:lpstr>
      <vt:lpstr>'Forma 14'!VAS014_F_KitosNuosavosLesos20BaziniuM</vt:lpstr>
      <vt:lpstr>'Forma 14'!VAS014_F_KitosNuosavosLesos20BaziniuM2</vt:lpstr>
      <vt:lpstr>'Forma 14'!VAS014_F_KitosNuosavosLesos20BaziniuM3</vt:lpstr>
      <vt:lpstr>'Forma 14'!VAS014_F_KitosNuosavosLesosBAtaskaitiniuLaikotarpiu</vt:lpstr>
      <vt:lpstr>'Forma 14'!VAS014_F_KitosNuosavosLesosBAtaskaitiniuLaikotarpiu2</vt:lpstr>
      <vt:lpstr>'Forma 14'!VAS014_F_KitosNuosavosLesosBAtaskaitiniuLaikotarpiu3</vt:lpstr>
      <vt:lpstr>'Forma 14'!VAS014_F_KitosNuosavosLesosDPradetasEksploatuoti</vt:lpstr>
      <vt:lpstr>'Forma 14'!VAS014_F_KitosNuosavosLesosDPradetasEksploatuoti2</vt:lpstr>
      <vt:lpstr>'Forma 14'!VAS014_F_KitosNuosavosLesosDPradetasEksploatuoti3</vt:lpstr>
      <vt:lpstr>'Forma 14'!VAS014_F_KitosNuosavosLesosSaltiniuPanaudojimas</vt:lpstr>
      <vt:lpstr>'Forma 14'!VAS014_F_KitosNuosavosLesosSaltiniuPanaudojimas2</vt:lpstr>
      <vt:lpstr>'Forma 14'!VAS014_F_KitosSaltiniuPanaudojimas</vt:lpstr>
      <vt:lpstr>'Forma 14'!VAS014_F_KitosSaltiniuPanaudojimas2</vt:lpstr>
      <vt:lpstr>'Forma 14'!VAS014_F_LesuPanaudojimas2020Baziniu</vt:lpstr>
      <vt:lpstr>'Forma 14'!VAS014_F_LesuPanaudojimas20BaziniuM</vt:lpstr>
      <vt:lpstr>'Forma 14'!VAS014_F_LesuPanaudojimas20BaziniuM2</vt:lpstr>
      <vt:lpstr>'Forma 14'!VAS014_F_LesuPanaudojimas20BaziniuM3</vt:lpstr>
      <vt:lpstr>'Forma 14'!VAS014_F_LesuPanaudojimasANebaigtaStatyba</vt:lpstr>
      <vt:lpstr>'Forma 14'!VAS014_F_LesuPanaudojimasANebaigtaStatyba2</vt:lpstr>
      <vt:lpstr>'Forma 14'!VAS014_F_LesuPanaudojimasANebaigtaStatyba3</vt:lpstr>
      <vt:lpstr>'Forma 14'!VAS014_F_LesuPanaudojimasBAtaskaitiniuLaikotarpiu</vt:lpstr>
      <vt:lpstr>'Forma 14'!VAS014_F_LesuPanaudojimasBAtaskaitiniuLaikotarpiu2</vt:lpstr>
      <vt:lpstr>'Forma 14'!VAS014_F_LesuPanaudojimasBAtaskaitiniuLaikotarpiu3</vt:lpstr>
      <vt:lpstr>'Forma 14'!VAS014_F_LesuPanaudojimasCNebaigtaStatyba</vt:lpstr>
      <vt:lpstr>'Forma 14'!VAS014_F_LesuPanaudojimasCNebaigtaStatyba2</vt:lpstr>
      <vt:lpstr>'Forma 14'!VAS014_F_LesuPanaudojimasCNebaigtaStatyba3</vt:lpstr>
      <vt:lpstr>'Forma 14'!VAS014_F_LesuPanaudojimasDPradetasEksploatuoti</vt:lpstr>
      <vt:lpstr>'Forma 14'!VAS014_F_LesuPanaudojimasDPradetasEksploatuoti2</vt:lpstr>
      <vt:lpstr>'Forma 14'!VAS014_F_LesuPanaudojimasDPradetasEksploatuoti3</vt:lpstr>
      <vt:lpstr>'Forma 14'!VAS014_F_LesuPanaudojimasLesuPanaudojimas2</vt:lpstr>
      <vt:lpstr>'Forma 14'!VAS014_F_LesuPanaudojimasLesuPanaudojimas3</vt:lpstr>
      <vt:lpstr>'Forma 14'!VAS014_F_LesuPanaudojimasPradetasEksploatuotiIlgalaikis</vt:lpstr>
      <vt:lpstr>'Forma 14'!VAS014_F_LesuSaltiniuIr20BaziniuM</vt:lpstr>
      <vt:lpstr>'Forma 14'!VAS014_F_LesuSaltiniuIr20BaziniuM2</vt:lpstr>
      <vt:lpstr>'Forma 14'!VAS014_F_LesuSaltiniuIr20BaziniuM3</vt:lpstr>
      <vt:lpstr>'Forma 14'!VAS014_F_LesuSaltiniuIrBAtaskaitiniuLaikotarpiu</vt:lpstr>
      <vt:lpstr>'Forma 14'!VAS014_F_LesuSaltiniuIrBAtaskaitiniuLaikotarpiu2</vt:lpstr>
      <vt:lpstr>'Forma 14'!VAS014_F_LesuSaltiniuIrBAtaskaitiniuLaikotarpiu3</vt:lpstr>
      <vt:lpstr>'Forma 14'!VAS014_F_PaskolosInvesticijuProjektams12020Baziniu</vt:lpstr>
      <vt:lpstr>'Forma 14'!VAS014_F_PaskolosInvesticijuProjektams120BaziniuM</vt:lpstr>
      <vt:lpstr>'Forma 14'!VAS014_F_PaskolosInvesticijuProjektams120BaziniuM2</vt:lpstr>
      <vt:lpstr>'Forma 14'!VAS014_F_PaskolosInvesticijuProjektams120BaziniuM3</vt:lpstr>
      <vt:lpstr>'Forma 14'!VAS014_F_PaskolosInvesticijuProjektams1BAtaskaitiniuLaikotarpiu</vt:lpstr>
      <vt:lpstr>'Forma 14'!VAS014_F_PaskolosInvesticijuProjektams1BAtaskaitiniuLaikotarpiu2</vt:lpstr>
      <vt:lpstr>'Forma 14'!VAS014_F_PaskolosInvesticijuProjektams1BAtaskaitiniuLaikotarpiu3</vt:lpstr>
      <vt:lpstr>'Forma 14'!VAS014_F_PaskolosInvesticijuProjektams1DPradetasEksploatuoti</vt:lpstr>
      <vt:lpstr>'Forma 14'!VAS014_F_PaskolosInvesticijuProjektams1DPradetasEksploatuoti2</vt:lpstr>
      <vt:lpstr>'Forma 14'!VAS014_F_PaskolosInvesticijuProjektams1DPradetasEksploatuoti3</vt:lpstr>
      <vt:lpstr>'Forma 14'!VAS014_F_PaskolosInvesticijuProjektams1SaltiniuPanaudojimas</vt:lpstr>
      <vt:lpstr>'Forma 14'!VAS014_F_PaskolosInvesticijuProjektams1SaltiniuPanaudojimas2</vt:lpstr>
      <vt:lpstr>'Forma 14'!VAS014_F_PaskolosInvesticijuProjektams2020Baziniu</vt:lpstr>
      <vt:lpstr>'Forma 14'!VAS014_F_PaskolosInvesticijuProjektams20BaziniuM</vt:lpstr>
      <vt:lpstr>'Forma 14'!VAS014_F_PaskolosInvesticijuProjektams20BaziniuM2</vt:lpstr>
      <vt:lpstr>'Forma 14'!VAS014_F_PaskolosInvesticijuProjektams20BaziniuM3</vt:lpstr>
      <vt:lpstr>'Forma 14'!VAS014_F_PaskolosInvesticijuProjektams22020Baziniu</vt:lpstr>
      <vt:lpstr>'Forma 14'!VAS014_F_PaskolosInvesticijuProjektams220BaziniuM</vt:lpstr>
      <vt:lpstr>'Forma 14'!VAS014_F_PaskolosInvesticijuProjektams220BaziniuM2</vt:lpstr>
      <vt:lpstr>'Forma 14'!VAS014_F_PaskolosInvesticijuProjektams220BaziniuM3</vt:lpstr>
      <vt:lpstr>'Forma 14'!VAS014_F_PaskolosInvesticijuProjektams2BAtaskaitiniuLaikotarpiu</vt:lpstr>
      <vt:lpstr>'Forma 14'!VAS014_F_PaskolosInvesticijuProjektams2BAtaskaitiniuLaikotarpiu2</vt:lpstr>
      <vt:lpstr>'Forma 14'!VAS014_F_PaskolosInvesticijuProjektams2BAtaskaitiniuLaikotarpiu3</vt:lpstr>
      <vt:lpstr>'Forma 14'!VAS014_F_PaskolosInvesticijuProjektams2DPradetasEksploatuoti</vt:lpstr>
      <vt:lpstr>'Forma 14'!VAS014_F_PaskolosInvesticijuProjektams2DPradetasEksploatuoti2</vt:lpstr>
      <vt:lpstr>'Forma 14'!VAS014_F_PaskolosInvesticijuProjektams2DPradetasEksploatuoti3</vt:lpstr>
      <vt:lpstr>'Forma 14'!VAS014_F_PaskolosInvesticijuProjektams2SaltiniuPanaudojimas</vt:lpstr>
      <vt:lpstr>'Forma 14'!VAS014_F_PaskolosInvesticijuProjektams2SaltiniuPanaudojimas2</vt:lpstr>
      <vt:lpstr>'Forma 14'!VAS014_F_PaskolosInvesticijuProjektams32020Baziniu</vt:lpstr>
      <vt:lpstr>'Forma 14'!VAS014_F_PaskolosInvesticijuProjektams320BaziniuM</vt:lpstr>
      <vt:lpstr>'Forma 14'!VAS014_F_PaskolosInvesticijuProjektams320BaziniuM2</vt:lpstr>
      <vt:lpstr>'Forma 14'!VAS014_F_PaskolosInvesticijuProjektams320BaziniuM3</vt:lpstr>
      <vt:lpstr>'Forma 14'!VAS014_F_PaskolosInvesticijuProjektams3BAtaskaitiniuLaikotarpiu</vt:lpstr>
      <vt:lpstr>'Forma 14'!VAS014_F_PaskolosInvesticijuProjektams3BAtaskaitiniuLaikotarpiu2</vt:lpstr>
      <vt:lpstr>'Forma 14'!VAS014_F_PaskolosInvesticijuProjektams3BAtaskaitiniuLaikotarpiu3</vt:lpstr>
      <vt:lpstr>'Forma 14'!VAS014_F_PaskolosInvesticijuProjektams3DPradetasEksploatuoti</vt:lpstr>
      <vt:lpstr>'Forma 14'!VAS014_F_PaskolosInvesticijuProjektams3DPradetasEksploatuoti2</vt:lpstr>
      <vt:lpstr>'Forma 14'!VAS014_F_PaskolosInvesticijuProjektams3DPradetasEksploatuoti3</vt:lpstr>
      <vt:lpstr>'Forma 14'!VAS014_F_PaskolosInvesticijuProjektams3SaltiniuPanaudojimas</vt:lpstr>
      <vt:lpstr>'Forma 14'!VAS014_F_PaskolosInvesticijuProjektams3SaltiniuPanaudojimas2</vt:lpstr>
      <vt:lpstr>'Forma 14'!VAS014_F_PaskolosInvesticijuProjektams42020Baziniu</vt:lpstr>
      <vt:lpstr>'Forma 14'!VAS014_F_PaskolosInvesticijuProjektams420BaziniuM</vt:lpstr>
      <vt:lpstr>'Forma 14'!VAS014_F_PaskolosInvesticijuProjektams420BaziniuM2</vt:lpstr>
      <vt:lpstr>'Forma 14'!VAS014_F_PaskolosInvesticijuProjektams420BaziniuM3</vt:lpstr>
      <vt:lpstr>'Forma 14'!VAS014_F_PaskolosInvesticijuProjektams4BAtaskaitiniuLaikotarpiu</vt:lpstr>
      <vt:lpstr>'Forma 14'!VAS014_F_PaskolosInvesticijuProjektams4BAtaskaitiniuLaikotarpiu2</vt:lpstr>
      <vt:lpstr>'Forma 14'!VAS014_F_PaskolosInvesticijuProjektams4BAtaskaitiniuLaikotarpiu3</vt:lpstr>
      <vt:lpstr>'Forma 14'!VAS014_F_PaskolosInvesticijuProjektams4DPradetasEksploatuoti</vt:lpstr>
      <vt:lpstr>'Forma 14'!VAS014_F_PaskolosInvesticijuProjektams4DPradetasEksploatuoti2</vt:lpstr>
      <vt:lpstr>'Forma 14'!VAS014_F_PaskolosInvesticijuProjektams4DPradetasEksploatuoti3</vt:lpstr>
      <vt:lpstr>'Forma 14'!VAS014_F_PaskolosInvesticijuProjektams4SaltiniuPanaudojimas</vt:lpstr>
      <vt:lpstr>'Forma 14'!VAS014_F_PaskolosInvesticijuProjektams4SaltiniuPanaudojimas2</vt:lpstr>
      <vt:lpstr>'Forma 14'!VAS014_F_PaskolosInvesticijuProjektams52020Baziniu</vt:lpstr>
      <vt:lpstr>'Forma 14'!VAS014_F_PaskolosInvesticijuProjektams520BaziniuM</vt:lpstr>
      <vt:lpstr>'Forma 14'!VAS014_F_PaskolosInvesticijuProjektams520BaziniuM2</vt:lpstr>
      <vt:lpstr>'Forma 14'!VAS014_F_PaskolosInvesticijuProjektams520BaziniuM3</vt:lpstr>
      <vt:lpstr>'Forma 14'!VAS014_F_PaskolosInvesticijuProjektams5BAtaskaitiniuLaikotarpiu</vt:lpstr>
      <vt:lpstr>'Forma 14'!VAS014_F_PaskolosInvesticijuProjektams5BAtaskaitiniuLaikotarpiu2</vt:lpstr>
      <vt:lpstr>'Forma 14'!VAS014_F_PaskolosInvesticijuProjektams5BAtaskaitiniuLaikotarpiu3</vt:lpstr>
      <vt:lpstr>'Forma 14'!VAS014_F_PaskolosInvesticijuProjektams5DPradetasEksploatuoti</vt:lpstr>
      <vt:lpstr>'Forma 14'!VAS014_F_PaskolosInvesticijuProjektams5DPradetasEksploatuoti2</vt:lpstr>
      <vt:lpstr>'Forma 14'!VAS014_F_PaskolosInvesticijuProjektams5DPradetasEksploatuoti3</vt:lpstr>
      <vt:lpstr>'Forma 14'!VAS014_F_PaskolosInvesticijuProjektams5SaltiniuPanaudojimas</vt:lpstr>
      <vt:lpstr>'Forma 14'!VAS014_F_PaskolosInvesticijuProjektams5SaltiniuPanaudojimas2</vt:lpstr>
      <vt:lpstr>'Forma 14'!VAS014_F_PaskolosInvesticijuProjektams62020Baziniu</vt:lpstr>
      <vt:lpstr>'Forma 14'!VAS014_F_PaskolosInvesticijuProjektams620BaziniuM</vt:lpstr>
      <vt:lpstr>'Forma 14'!VAS014_F_PaskolosInvesticijuProjektams620BaziniuM2</vt:lpstr>
      <vt:lpstr>'Forma 14'!VAS014_F_PaskolosInvesticijuProjektams620BaziniuM3</vt:lpstr>
      <vt:lpstr>'Forma 14'!VAS014_F_PaskolosInvesticijuProjektams6BAtaskaitiniuLaikotarpiu</vt:lpstr>
      <vt:lpstr>'Forma 14'!VAS014_F_PaskolosInvesticijuProjektams6BAtaskaitiniuLaikotarpiu2</vt:lpstr>
      <vt:lpstr>'Forma 14'!VAS014_F_PaskolosInvesticijuProjektams6BAtaskaitiniuLaikotarpiu3</vt:lpstr>
      <vt:lpstr>'Forma 14'!VAS014_F_PaskolosInvesticijuProjektams6DPradetasEksploatuoti</vt:lpstr>
      <vt:lpstr>'Forma 14'!VAS014_F_PaskolosInvesticijuProjektams6DPradetasEksploatuoti2</vt:lpstr>
      <vt:lpstr>'Forma 14'!VAS014_F_PaskolosInvesticijuProjektams6DPradetasEksploatuoti3</vt:lpstr>
      <vt:lpstr>'Forma 14'!VAS014_F_PaskolosInvesticijuProjektams6SaltiniuPanaudojimas</vt:lpstr>
      <vt:lpstr>'Forma 14'!VAS014_F_PaskolosInvesticijuProjektams6SaltiniuPanaudojimas2</vt:lpstr>
      <vt:lpstr>'Forma 14'!VAS014_F_PaskolosInvesticijuProjektams72020Baziniu</vt:lpstr>
      <vt:lpstr>'Forma 14'!VAS014_F_PaskolosInvesticijuProjektams720BaziniuM</vt:lpstr>
      <vt:lpstr>'Forma 14'!VAS014_F_PaskolosInvesticijuProjektams720BaziniuM2</vt:lpstr>
      <vt:lpstr>'Forma 14'!VAS014_F_PaskolosInvesticijuProjektams720BaziniuM3</vt:lpstr>
      <vt:lpstr>'Forma 14'!VAS014_F_PaskolosInvesticijuProjektams7BAtaskaitiniuLaikotarpiu</vt:lpstr>
      <vt:lpstr>'Forma 14'!VAS014_F_PaskolosInvesticijuProjektams7BAtaskaitiniuLaikotarpiu2</vt:lpstr>
      <vt:lpstr>'Forma 14'!VAS014_F_PaskolosInvesticijuProjektams7BAtaskaitiniuLaikotarpiu3</vt:lpstr>
      <vt:lpstr>'Forma 14'!VAS014_F_PaskolosInvesticijuProjektams7DPradetasEksploatuoti</vt:lpstr>
      <vt:lpstr>'Forma 14'!VAS014_F_PaskolosInvesticijuProjektams7DPradetasEksploatuoti2</vt:lpstr>
      <vt:lpstr>'Forma 14'!VAS014_F_PaskolosInvesticijuProjektams7DPradetasEksploatuoti3</vt:lpstr>
      <vt:lpstr>'Forma 14'!VAS014_F_PaskolosInvesticijuProjektams7SaltiniuPanaudojimas</vt:lpstr>
      <vt:lpstr>'Forma 14'!VAS014_F_PaskolosInvesticijuProjektams7SaltiniuPanaudojimas2</vt:lpstr>
      <vt:lpstr>'Forma 14'!VAS014_F_PaskolosInvesticijuProjektams82020Baziniu</vt:lpstr>
      <vt:lpstr>'Forma 14'!VAS014_F_PaskolosInvesticijuProjektams820BaziniuM</vt:lpstr>
      <vt:lpstr>'Forma 14'!VAS014_F_PaskolosInvesticijuProjektams820BaziniuM2</vt:lpstr>
      <vt:lpstr>'Forma 14'!VAS014_F_PaskolosInvesticijuProjektams820BaziniuM3</vt:lpstr>
      <vt:lpstr>'Forma 14'!VAS014_F_PaskolosInvesticijuProjektams8BAtaskaitiniuLaikotarpiu</vt:lpstr>
      <vt:lpstr>'Forma 14'!VAS014_F_PaskolosInvesticijuProjektams8BAtaskaitiniuLaikotarpiu2</vt:lpstr>
      <vt:lpstr>'Forma 14'!VAS014_F_PaskolosInvesticijuProjektams8BAtaskaitiniuLaikotarpiu3</vt:lpstr>
      <vt:lpstr>'Forma 14'!VAS014_F_PaskolosInvesticijuProjektams8DPradetasEksploatuoti</vt:lpstr>
      <vt:lpstr>'Forma 14'!VAS014_F_PaskolosInvesticijuProjektams8DPradetasEksploatuoti2</vt:lpstr>
      <vt:lpstr>'Forma 14'!VAS014_F_PaskolosInvesticijuProjektams8DPradetasEksploatuoti3</vt:lpstr>
      <vt:lpstr>'Forma 14'!VAS014_F_PaskolosInvesticijuProjektams8SaltiniuPanaudojimas</vt:lpstr>
      <vt:lpstr>'Forma 14'!VAS014_F_PaskolosInvesticijuProjektams8SaltiniuPanaudojimas2</vt:lpstr>
      <vt:lpstr>'Forma 14'!VAS014_F_PaskolosInvesticijuProjektams92020Baziniu</vt:lpstr>
      <vt:lpstr>'Forma 14'!VAS014_F_PaskolosInvesticijuProjektams920BaziniuM</vt:lpstr>
      <vt:lpstr>'Forma 14'!VAS014_F_PaskolosInvesticijuProjektams920BaziniuM2</vt:lpstr>
      <vt:lpstr>'Forma 14'!VAS014_F_PaskolosInvesticijuProjektams920BaziniuM3</vt:lpstr>
      <vt:lpstr>'Forma 14'!VAS014_F_PaskolosInvesticijuProjektams9BAtaskaitiniuLaikotarpiu</vt:lpstr>
      <vt:lpstr>'Forma 14'!VAS014_F_PaskolosInvesticijuProjektams9BAtaskaitiniuLaikotarpiu2</vt:lpstr>
      <vt:lpstr>'Forma 14'!VAS014_F_PaskolosInvesticijuProjektams9BAtaskaitiniuLaikotarpiu3</vt:lpstr>
      <vt:lpstr>'Forma 14'!VAS014_F_PaskolosInvesticijuProjektams9DPradetasEksploatuoti</vt:lpstr>
      <vt:lpstr>'Forma 14'!VAS014_F_PaskolosInvesticijuProjektams9DPradetasEksploatuoti2</vt:lpstr>
      <vt:lpstr>'Forma 14'!VAS014_F_PaskolosInvesticijuProjektams9DPradetasEksploatuoti3</vt:lpstr>
      <vt:lpstr>'Forma 14'!VAS014_F_PaskolosInvesticijuProjektams9SaltiniuPanaudojimas</vt:lpstr>
      <vt:lpstr>'Forma 14'!VAS014_F_PaskolosInvesticijuProjektams9SaltiniuPanaudojimas2</vt:lpstr>
      <vt:lpstr>'Forma 14'!VAS014_F_PaskolosInvesticijuProjektamsBAtaskaitiniuLaikotarpiu</vt:lpstr>
      <vt:lpstr>'Forma 14'!VAS014_F_PaskolosInvesticijuProjektamsBAtaskaitiniuLaikotarpiu2</vt:lpstr>
      <vt:lpstr>'Forma 14'!VAS014_F_PaskolosInvesticijuProjektamsBAtaskaitiniuLaikotarpiu3</vt:lpstr>
      <vt:lpstr>'Forma 14'!VAS014_F_PaskolosInvesticijuProjektamsDPradetasEksploatuoti</vt:lpstr>
      <vt:lpstr>'Forma 14'!VAS014_F_PaskolosInvesticijuProjektamsDPradetasEksploatuoti2</vt:lpstr>
      <vt:lpstr>'Forma 14'!VAS014_F_PaskolosInvesticijuProjektamsDPradetasEksploatuoti3</vt:lpstr>
      <vt:lpstr>'Forma 14'!VAS014_F_PaskolosInvesticijuProjektamsSaltiniuPanaudojimas</vt:lpstr>
      <vt:lpstr>'Forma 14'!VAS014_F_PaskolosInvesticijuProjektamsSaltiniuPanaudojimas2</vt:lpstr>
      <vt:lpstr>'Forma 14'!VAS014_F_SavivaldybesSubsidijuIr12020Baziniu</vt:lpstr>
      <vt:lpstr>'Forma 14'!VAS014_F_SavivaldybesSubsidijuIr120BaziniuM</vt:lpstr>
      <vt:lpstr>'Forma 14'!VAS014_F_SavivaldybesSubsidijuIr120BaziniuM2</vt:lpstr>
      <vt:lpstr>'Forma 14'!VAS014_F_SavivaldybesSubsidijuIr120BaziniuM3</vt:lpstr>
      <vt:lpstr>'Forma 14'!VAS014_F_SavivaldybesSubsidijuIr1BAtaskaitiniuLaikotarpiu</vt:lpstr>
      <vt:lpstr>'Forma 14'!VAS014_F_SavivaldybesSubsidijuIr1BAtaskaitiniuLaikotarpiu2</vt:lpstr>
      <vt:lpstr>'Forma 14'!VAS014_F_SavivaldybesSubsidijuIr1BAtaskaitiniuLaikotarpiu3</vt:lpstr>
      <vt:lpstr>'Forma 14'!VAS014_F_SavivaldybesSubsidijuIr1DPradetasEksploatuoti</vt:lpstr>
      <vt:lpstr>'Forma 14'!VAS014_F_SavivaldybesSubsidijuIr1DPradetasEksploatuoti2</vt:lpstr>
      <vt:lpstr>'Forma 14'!VAS014_F_SavivaldybesSubsidijuIr1DPradetasEksploatuoti3</vt:lpstr>
      <vt:lpstr>'Forma 14'!VAS014_F_SavivaldybesSubsidijuIr1SaltiniuPanaudojimas</vt:lpstr>
      <vt:lpstr>'Forma 14'!VAS014_F_SavivaldybesSubsidijuIr1SaltiniuPanaudojimas2</vt:lpstr>
      <vt:lpstr>'Forma 14'!VAS014_F_SavivaldybesSubsidijuIr2020Baziniu</vt:lpstr>
      <vt:lpstr>'Forma 14'!VAS014_F_SavivaldybesSubsidijuIr20BaziniuM</vt:lpstr>
      <vt:lpstr>'Forma 14'!VAS014_F_SavivaldybesSubsidijuIr20BaziniuM2</vt:lpstr>
      <vt:lpstr>'Forma 14'!VAS014_F_SavivaldybesSubsidijuIr20BaziniuM3</vt:lpstr>
      <vt:lpstr>'Forma 14'!VAS014_F_SavivaldybesSubsidijuIr22020Baziniu</vt:lpstr>
      <vt:lpstr>'Forma 14'!VAS014_F_SavivaldybesSubsidijuIr220BaziniuM</vt:lpstr>
      <vt:lpstr>'Forma 14'!VAS014_F_SavivaldybesSubsidijuIr220BaziniuM2</vt:lpstr>
      <vt:lpstr>'Forma 14'!VAS014_F_SavivaldybesSubsidijuIr220BaziniuM3</vt:lpstr>
      <vt:lpstr>'Forma 14'!VAS014_F_SavivaldybesSubsidijuIr2BAtaskaitiniuLaikotarpiu</vt:lpstr>
      <vt:lpstr>'Forma 14'!VAS014_F_SavivaldybesSubsidijuIr2BAtaskaitiniuLaikotarpiu2</vt:lpstr>
      <vt:lpstr>'Forma 14'!VAS014_F_SavivaldybesSubsidijuIr2BAtaskaitiniuLaikotarpiu3</vt:lpstr>
      <vt:lpstr>'Forma 14'!VAS014_F_SavivaldybesSubsidijuIr2DPradetasEksploatuoti</vt:lpstr>
      <vt:lpstr>'Forma 14'!VAS014_F_SavivaldybesSubsidijuIr2DPradetasEksploatuoti2</vt:lpstr>
      <vt:lpstr>'Forma 14'!VAS014_F_SavivaldybesSubsidijuIr2DPradetasEksploatuoti3</vt:lpstr>
      <vt:lpstr>'Forma 14'!VAS014_F_SavivaldybesSubsidijuIr2SaltiniuPanaudojimas</vt:lpstr>
      <vt:lpstr>'Forma 14'!VAS014_F_SavivaldybesSubsidijuIr2SaltiniuPanaudojimas2</vt:lpstr>
      <vt:lpstr>'Forma 14'!VAS014_F_SavivaldybesSubsidijuIr32020Baziniu</vt:lpstr>
      <vt:lpstr>'Forma 14'!VAS014_F_SavivaldybesSubsidijuIr320BaziniuM</vt:lpstr>
      <vt:lpstr>'Forma 14'!VAS014_F_SavivaldybesSubsidijuIr320BaziniuM2</vt:lpstr>
      <vt:lpstr>'Forma 14'!VAS014_F_SavivaldybesSubsidijuIr320BaziniuM3</vt:lpstr>
      <vt:lpstr>'Forma 14'!VAS014_F_SavivaldybesSubsidijuIr3BAtaskaitiniuLaikotarpiu</vt:lpstr>
      <vt:lpstr>'Forma 14'!VAS014_F_SavivaldybesSubsidijuIr3BAtaskaitiniuLaikotarpiu2</vt:lpstr>
      <vt:lpstr>'Forma 14'!VAS014_F_SavivaldybesSubsidijuIr3BAtaskaitiniuLaikotarpiu3</vt:lpstr>
      <vt:lpstr>'Forma 14'!VAS014_F_SavivaldybesSubsidijuIr3DPradetasEksploatuoti</vt:lpstr>
      <vt:lpstr>'Forma 14'!VAS014_F_SavivaldybesSubsidijuIr3DPradetasEksploatuoti2</vt:lpstr>
      <vt:lpstr>'Forma 14'!VAS014_F_SavivaldybesSubsidijuIr3DPradetasEksploatuoti3</vt:lpstr>
      <vt:lpstr>'Forma 14'!VAS014_F_SavivaldybesSubsidijuIr3SaltiniuPanaudojimas</vt:lpstr>
      <vt:lpstr>'Forma 14'!VAS014_F_SavivaldybesSubsidijuIr3SaltiniuPanaudojimas2</vt:lpstr>
      <vt:lpstr>'Forma 14'!VAS014_F_SavivaldybesSubsidijuIr42020Baziniu</vt:lpstr>
      <vt:lpstr>'Forma 14'!VAS014_F_SavivaldybesSubsidijuIr420BaziniuM</vt:lpstr>
      <vt:lpstr>'Forma 14'!VAS014_F_SavivaldybesSubsidijuIr420BaziniuM2</vt:lpstr>
      <vt:lpstr>'Forma 14'!VAS014_F_SavivaldybesSubsidijuIr420BaziniuM3</vt:lpstr>
      <vt:lpstr>'Forma 14'!VAS014_F_SavivaldybesSubsidijuIr4BAtaskaitiniuLaikotarpiu</vt:lpstr>
      <vt:lpstr>'Forma 14'!VAS014_F_SavivaldybesSubsidijuIr4BAtaskaitiniuLaikotarpiu2</vt:lpstr>
      <vt:lpstr>'Forma 14'!VAS014_F_SavivaldybesSubsidijuIr4BAtaskaitiniuLaikotarpiu3</vt:lpstr>
      <vt:lpstr>'Forma 14'!VAS014_F_SavivaldybesSubsidijuIr4DPradetasEksploatuoti</vt:lpstr>
      <vt:lpstr>'Forma 14'!VAS014_F_SavivaldybesSubsidijuIr4DPradetasEksploatuoti2</vt:lpstr>
      <vt:lpstr>'Forma 14'!VAS014_F_SavivaldybesSubsidijuIr4DPradetasEksploatuoti3</vt:lpstr>
      <vt:lpstr>'Forma 14'!VAS014_F_SavivaldybesSubsidijuIr4SaltiniuPanaudojimas</vt:lpstr>
      <vt:lpstr>'Forma 14'!VAS014_F_SavivaldybesSubsidijuIr4SaltiniuPanaudojimas2</vt:lpstr>
      <vt:lpstr>'Forma 14'!VAS014_F_SavivaldybesSubsidijuIr52020Baziniu</vt:lpstr>
      <vt:lpstr>'Forma 14'!VAS014_F_SavivaldybesSubsidijuIr520BaziniuM</vt:lpstr>
      <vt:lpstr>'Forma 14'!VAS014_F_SavivaldybesSubsidijuIr520BaziniuM2</vt:lpstr>
      <vt:lpstr>'Forma 14'!VAS014_F_SavivaldybesSubsidijuIr520BaziniuM3</vt:lpstr>
      <vt:lpstr>'Forma 14'!VAS014_F_SavivaldybesSubsidijuIr5BAtaskaitiniuLaikotarpiu</vt:lpstr>
      <vt:lpstr>'Forma 14'!VAS014_F_SavivaldybesSubsidijuIr5BAtaskaitiniuLaikotarpiu2</vt:lpstr>
      <vt:lpstr>'Forma 14'!VAS014_F_SavivaldybesSubsidijuIr5BAtaskaitiniuLaikotarpiu3</vt:lpstr>
      <vt:lpstr>'Forma 14'!VAS014_F_SavivaldybesSubsidijuIr5DPradetasEksploatuoti</vt:lpstr>
      <vt:lpstr>'Forma 14'!VAS014_F_SavivaldybesSubsidijuIr5DPradetasEksploatuoti2</vt:lpstr>
      <vt:lpstr>'Forma 14'!VAS014_F_SavivaldybesSubsidijuIr5DPradetasEksploatuoti3</vt:lpstr>
      <vt:lpstr>'Forma 14'!VAS014_F_SavivaldybesSubsidijuIr5SaltiniuPanaudojimas</vt:lpstr>
      <vt:lpstr>'Forma 14'!VAS014_F_SavivaldybesSubsidijuIr5SaltiniuPanaudojimas2</vt:lpstr>
      <vt:lpstr>'Forma 14'!VAS014_F_SavivaldybesSubsidijuIr62020Baziniu</vt:lpstr>
      <vt:lpstr>'Forma 14'!VAS014_F_SavivaldybesSubsidijuIr620BaziniuM</vt:lpstr>
      <vt:lpstr>'Forma 14'!VAS014_F_SavivaldybesSubsidijuIr620BaziniuM2</vt:lpstr>
      <vt:lpstr>'Forma 14'!VAS014_F_SavivaldybesSubsidijuIr620BaziniuM3</vt:lpstr>
      <vt:lpstr>'Forma 14'!VAS014_F_SavivaldybesSubsidijuIr6BAtaskaitiniuLaikotarpiu</vt:lpstr>
      <vt:lpstr>'Forma 14'!VAS014_F_SavivaldybesSubsidijuIr6BAtaskaitiniuLaikotarpiu2</vt:lpstr>
      <vt:lpstr>'Forma 14'!VAS014_F_SavivaldybesSubsidijuIr6BAtaskaitiniuLaikotarpiu3</vt:lpstr>
      <vt:lpstr>'Forma 14'!VAS014_F_SavivaldybesSubsidijuIr6DPradetasEksploatuoti</vt:lpstr>
      <vt:lpstr>'Forma 14'!VAS014_F_SavivaldybesSubsidijuIr6DPradetasEksploatuoti2</vt:lpstr>
      <vt:lpstr>'Forma 14'!VAS014_F_SavivaldybesSubsidijuIr6DPradetasEksploatuoti3</vt:lpstr>
      <vt:lpstr>'Forma 14'!VAS014_F_SavivaldybesSubsidijuIr6SaltiniuPanaudojimas</vt:lpstr>
      <vt:lpstr>'Forma 14'!VAS014_F_SavivaldybesSubsidijuIr6SaltiniuPanaudojimas2</vt:lpstr>
      <vt:lpstr>'Forma 14'!VAS014_F_SavivaldybesSubsidijuIr72020Baziniu</vt:lpstr>
      <vt:lpstr>'Forma 14'!VAS014_F_SavivaldybesSubsidijuIr720BaziniuM</vt:lpstr>
      <vt:lpstr>'Forma 14'!VAS014_F_SavivaldybesSubsidijuIr720BaziniuM2</vt:lpstr>
      <vt:lpstr>'Forma 14'!VAS014_F_SavivaldybesSubsidijuIr720BaziniuM3</vt:lpstr>
      <vt:lpstr>'Forma 14'!VAS014_F_SavivaldybesSubsidijuIr7BAtaskaitiniuLaikotarpiu</vt:lpstr>
      <vt:lpstr>'Forma 14'!VAS014_F_SavivaldybesSubsidijuIr7BAtaskaitiniuLaikotarpiu2</vt:lpstr>
      <vt:lpstr>'Forma 14'!VAS014_F_SavivaldybesSubsidijuIr7BAtaskaitiniuLaikotarpiu3</vt:lpstr>
      <vt:lpstr>'Forma 14'!VAS014_F_SavivaldybesSubsidijuIr7DPradetasEksploatuoti</vt:lpstr>
      <vt:lpstr>'Forma 14'!VAS014_F_SavivaldybesSubsidijuIr7DPradetasEksploatuoti2</vt:lpstr>
      <vt:lpstr>'Forma 14'!VAS014_F_SavivaldybesSubsidijuIr7DPradetasEksploatuoti3</vt:lpstr>
      <vt:lpstr>'Forma 14'!VAS014_F_SavivaldybesSubsidijuIr7SaltiniuPanaudojimas</vt:lpstr>
      <vt:lpstr>'Forma 14'!VAS014_F_SavivaldybesSubsidijuIr7SaltiniuPanaudojimas2</vt:lpstr>
      <vt:lpstr>'Forma 14'!VAS014_F_SavivaldybesSubsidijuIr82020Baziniu</vt:lpstr>
      <vt:lpstr>'Forma 14'!VAS014_F_SavivaldybesSubsidijuIr820BaziniuM</vt:lpstr>
      <vt:lpstr>'Forma 14'!VAS014_F_SavivaldybesSubsidijuIr820BaziniuM2</vt:lpstr>
      <vt:lpstr>'Forma 14'!VAS014_F_SavivaldybesSubsidijuIr820BaziniuM3</vt:lpstr>
      <vt:lpstr>'Forma 14'!VAS014_F_SavivaldybesSubsidijuIr8BAtaskaitiniuLaikotarpiu</vt:lpstr>
      <vt:lpstr>'Forma 14'!VAS014_F_SavivaldybesSubsidijuIr8BAtaskaitiniuLaikotarpiu2</vt:lpstr>
      <vt:lpstr>'Forma 14'!VAS014_F_SavivaldybesSubsidijuIr8BAtaskaitiniuLaikotarpiu3</vt:lpstr>
      <vt:lpstr>'Forma 14'!VAS014_F_SavivaldybesSubsidijuIr8DPradetasEksploatuoti</vt:lpstr>
      <vt:lpstr>'Forma 14'!VAS014_F_SavivaldybesSubsidijuIr8DPradetasEksploatuoti2</vt:lpstr>
      <vt:lpstr>'Forma 14'!VAS014_F_SavivaldybesSubsidijuIr8DPradetasEksploatuoti3</vt:lpstr>
      <vt:lpstr>'Forma 14'!VAS014_F_SavivaldybesSubsidijuIr8SaltiniuPanaudojimas</vt:lpstr>
      <vt:lpstr>'Forma 14'!VAS014_F_SavivaldybesSubsidijuIr8SaltiniuPanaudojimas2</vt:lpstr>
      <vt:lpstr>'Forma 14'!VAS014_F_SavivaldybesSubsidijuIr92020Baziniu</vt:lpstr>
      <vt:lpstr>'Forma 14'!VAS014_F_SavivaldybesSubsidijuIr920BaziniuM</vt:lpstr>
      <vt:lpstr>'Forma 14'!VAS014_F_SavivaldybesSubsidijuIr920BaziniuM2</vt:lpstr>
      <vt:lpstr>'Forma 14'!VAS014_F_SavivaldybesSubsidijuIr920BaziniuM3</vt:lpstr>
      <vt:lpstr>'Forma 14'!VAS014_F_SavivaldybesSubsidijuIr9BAtaskaitiniuLaikotarpiu</vt:lpstr>
      <vt:lpstr>'Forma 14'!VAS014_F_SavivaldybesSubsidijuIr9BAtaskaitiniuLaikotarpiu2</vt:lpstr>
      <vt:lpstr>'Forma 14'!VAS014_F_SavivaldybesSubsidijuIr9BAtaskaitiniuLaikotarpiu3</vt:lpstr>
      <vt:lpstr>'Forma 14'!VAS014_F_SavivaldybesSubsidijuIr9DPradetasEksploatuoti</vt:lpstr>
      <vt:lpstr>'Forma 14'!VAS014_F_SavivaldybesSubsidijuIr9DPradetasEksploatuoti2</vt:lpstr>
      <vt:lpstr>'Forma 14'!VAS014_F_SavivaldybesSubsidijuIr9DPradetasEksploatuoti3</vt:lpstr>
      <vt:lpstr>'Forma 14'!VAS014_F_SavivaldybesSubsidijuIr9SaltiniuPanaudojimas</vt:lpstr>
      <vt:lpstr>'Forma 14'!VAS014_F_SavivaldybesSubsidijuIr9SaltiniuPanaudojimas2</vt:lpstr>
      <vt:lpstr>'Forma 14'!VAS014_F_SavivaldybesSubsidijuIrBAtaskaitiniuLaikotarpiu</vt:lpstr>
      <vt:lpstr>'Forma 14'!VAS014_F_SavivaldybesSubsidijuIrBAtaskaitiniuLaikotarpiu2</vt:lpstr>
      <vt:lpstr>'Forma 14'!VAS014_F_SavivaldybesSubsidijuIrBAtaskaitiniuLaikotarpiu3</vt:lpstr>
      <vt:lpstr>'Forma 14'!VAS014_F_SavivaldybesSubsidijuIrDPradetasEksploatuoti</vt:lpstr>
      <vt:lpstr>'Forma 14'!VAS014_F_SavivaldybesSubsidijuIrDPradetasEksploatuoti2</vt:lpstr>
      <vt:lpstr>'Forma 14'!VAS014_F_SavivaldybesSubsidijuIrDPradetasEksploatuoti3</vt:lpstr>
      <vt:lpstr>'Forma 14'!VAS014_F_SavivaldybesSubsidijuIrSaltiniuPanaudojimas</vt:lpstr>
      <vt:lpstr>'Forma 14'!VAS014_F_SavivaldybesSubsidijuIrSaltiniuPanaudojimas2</vt:lpstr>
      <vt:lpstr>'Forma 14'!VAS014_F_ValstybesSubsidijuIr12020Baziniu</vt:lpstr>
      <vt:lpstr>'Forma 14'!VAS014_F_ValstybesSubsidijuIr120BaziniuM</vt:lpstr>
      <vt:lpstr>'Forma 14'!VAS014_F_ValstybesSubsidijuIr120BaziniuM2</vt:lpstr>
      <vt:lpstr>'Forma 14'!VAS014_F_ValstybesSubsidijuIr120BaziniuM3</vt:lpstr>
      <vt:lpstr>'Forma 14'!VAS014_F_ValstybesSubsidijuIr1BAtaskaitiniuLaikotarpiu</vt:lpstr>
      <vt:lpstr>'Forma 14'!VAS014_F_ValstybesSubsidijuIr1BAtaskaitiniuLaikotarpiu2</vt:lpstr>
      <vt:lpstr>'Forma 14'!VAS014_F_ValstybesSubsidijuIr1BAtaskaitiniuLaikotarpiu3</vt:lpstr>
      <vt:lpstr>'Forma 14'!VAS014_F_ValstybesSubsidijuIr1DPradetasEksploatuoti</vt:lpstr>
      <vt:lpstr>'Forma 14'!VAS014_F_ValstybesSubsidijuIr1DPradetasEksploatuoti2</vt:lpstr>
      <vt:lpstr>'Forma 14'!VAS014_F_ValstybesSubsidijuIr1DPradetasEksploatuoti3</vt:lpstr>
      <vt:lpstr>'Forma 14'!VAS014_F_ValstybesSubsidijuIr1SaltiniuPanaudojimas</vt:lpstr>
      <vt:lpstr>'Forma 14'!VAS014_F_ValstybesSubsidijuIr1SaltiniuPanaudojimas2</vt:lpstr>
      <vt:lpstr>'Forma 14'!VAS014_F_ValstybesSubsidijuIr2020Baziniu</vt:lpstr>
      <vt:lpstr>'Forma 14'!VAS014_F_ValstybesSubsidijuIr20BaziniuM</vt:lpstr>
      <vt:lpstr>'Forma 14'!VAS014_F_ValstybesSubsidijuIr20BaziniuM2</vt:lpstr>
      <vt:lpstr>'Forma 14'!VAS014_F_ValstybesSubsidijuIr20BaziniuM3</vt:lpstr>
      <vt:lpstr>'Forma 14'!VAS014_F_ValstybesSubsidijuIr22020Baziniu</vt:lpstr>
      <vt:lpstr>'Forma 14'!VAS014_F_ValstybesSubsidijuIr220BaziniuM</vt:lpstr>
      <vt:lpstr>'Forma 14'!VAS014_F_ValstybesSubsidijuIr220BaziniuM2</vt:lpstr>
      <vt:lpstr>'Forma 14'!VAS014_F_ValstybesSubsidijuIr220BaziniuM3</vt:lpstr>
      <vt:lpstr>'Forma 14'!VAS014_F_ValstybesSubsidijuIr2BAtaskaitiniuLaikotarpiu</vt:lpstr>
      <vt:lpstr>'Forma 14'!VAS014_F_ValstybesSubsidijuIr2BAtaskaitiniuLaikotarpiu2</vt:lpstr>
      <vt:lpstr>'Forma 14'!VAS014_F_ValstybesSubsidijuIr2BAtaskaitiniuLaikotarpiu3</vt:lpstr>
      <vt:lpstr>'Forma 14'!VAS014_F_ValstybesSubsidijuIr2DPradetasEksploatuoti</vt:lpstr>
      <vt:lpstr>'Forma 14'!VAS014_F_ValstybesSubsidijuIr2DPradetasEksploatuoti2</vt:lpstr>
      <vt:lpstr>'Forma 14'!VAS014_F_ValstybesSubsidijuIr2DPradetasEksploatuoti3</vt:lpstr>
      <vt:lpstr>'Forma 14'!VAS014_F_ValstybesSubsidijuIr2SaltiniuPanaudojimas</vt:lpstr>
      <vt:lpstr>'Forma 14'!VAS014_F_ValstybesSubsidijuIr2SaltiniuPanaudojimas2</vt:lpstr>
      <vt:lpstr>'Forma 14'!VAS014_F_ValstybesSubsidijuIr32020Baziniu</vt:lpstr>
      <vt:lpstr>'Forma 14'!VAS014_F_ValstybesSubsidijuIr320BaziniuM</vt:lpstr>
      <vt:lpstr>'Forma 14'!VAS014_F_ValstybesSubsidijuIr320BaziniuM2</vt:lpstr>
      <vt:lpstr>'Forma 14'!VAS014_F_ValstybesSubsidijuIr320BaziniuM3</vt:lpstr>
      <vt:lpstr>'Forma 14'!VAS014_F_ValstybesSubsidijuIr3BAtaskaitiniuLaikotarpiu</vt:lpstr>
      <vt:lpstr>'Forma 14'!VAS014_F_ValstybesSubsidijuIr3BAtaskaitiniuLaikotarpiu2</vt:lpstr>
      <vt:lpstr>'Forma 14'!VAS014_F_ValstybesSubsidijuIr3BAtaskaitiniuLaikotarpiu3</vt:lpstr>
      <vt:lpstr>'Forma 14'!VAS014_F_ValstybesSubsidijuIr3DPradetasEksploatuoti</vt:lpstr>
      <vt:lpstr>'Forma 14'!VAS014_F_ValstybesSubsidijuIr3DPradetasEksploatuoti2</vt:lpstr>
      <vt:lpstr>'Forma 14'!VAS014_F_ValstybesSubsidijuIr3DPradetasEksploatuoti3</vt:lpstr>
      <vt:lpstr>'Forma 14'!VAS014_F_ValstybesSubsidijuIr3SaltiniuPanaudojimas</vt:lpstr>
      <vt:lpstr>'Forma 14'!VAS014_F_ValstybesSubsidijuIr3SaltiniuPanaudojimas2</vt:lpstr>
      <vt:lpstr>'Forma 14'!VAS014_F_ValstybesSubsidijuIr42020Baziniu</vt:lpstr>
      <vt:lpstr>'Forma 14'!VAS014_F_ValstybesSubsidijuIr420BaziniuM</vt:lpstr>
      <vt:lpstr>'Forma 14'!VAS014_F_ValstybesSubsidijuIr420BaziniuM2</vt:lpstr>
      <vt:lpstr>'Forma 14'!VAS014_F_ValstybesSubsidijuIr420BaziniuM3</vt:lpstr>
      <vt:lpstr>'Forma 14'!VAS014_F_ValstybesSubsidijuIr4BAtaskaitiniuLaikotarpiu</vt:lpstr>
      <vt:lpstr>'Forma 14'!VAS014_F_ValstybesSubsidijuIr4BAtaskaitiniuLaikotarpiu2</vt:lpstr>
      <vt:lpstr>'Forma 14'!VAS014_F_ValstybesSubsidijuIr4BAtaskaitiniuLaikotarpiu3</vt:lpstr>
      <vt:lpstr>'Forma 14'!VAS014_F_ValstybesSubsidijuIr4DPradetasEksploatuoti</vt:lpstr>
      <vt:lpstr>'Forma 14'!VAS014_F_ValstybesSubsidijuIr4DPradetasEksploatuoti2</vt:lpstr>
      <vt:lpstr>'Forma 14'!VAS014_F_ValstybesSubsidijuIr4DPradetasEksploatuoti3</vt:lpstr>
      <vt:lpstr>'Forma 14'!VAS014_F_ValstybesSubsidijuIr4SaltiniuPanaudojimas</vt:lpstr>
      <vt:lpstr>'Forma 14'!VAS014_F_ValstybesSubsidijuIr4SaltiniuPanaudojimas2</vt:lpstr>
      <vt:lpstr>'Forma 14'!VAS014_F_ValstybesSubsidijuIr52020Baziniu</vt:lpstr>
      <vt:lpstr>'Forma 14'!VAS014_F_ValstybesSubsidijuIr520BaziniuM</vt:lpstr>
      <vt:lpstr>'Forma 14'!VAS014_F_ValstybesSubsidijuIr520BaziniuM2</vt:lpstr>
      <vt:lpstr>'Forma 14'!VAS014_F_ValstybesSubsidijuIr520BaziniuM3</vt:lpstr>
      <vt:lpstr>'Forma 14'!VAS014_F_ValstybesSubsidijuIr5BAtaskaitiniuLaikotarpiu</vt:lpstr>
      <vt:lpstr>'Forma 14'!VAS014_F_ValstybesSubsidijuIr5BAtaskaitiniuLaikotarpiu2</vt:lpstr>
      <vt:lpstr>'Forma 14'!VAS014_F_ValstybesSubsidijuIr5BAtaskaitiniuLaikotarpiu3</vt:lpstr>
      <vt:lpstr>'Forma 14'!VAS014_F_ValstybesSubsidijuIr5DPradetasEksploatuoti</vt:lpstr>
      <vt:lpstr>'Forma 14'!VAS014_F_ValstybesSubsidijuIr5DPradetasEksploatuoti2</vt:lpstr>
      <vt:lpstr>'Forma 14'!VAS014_F_ValstybesSubsidijuIr5DPradetasEksploatuoti3</vt:lpstr>
      <vt:lpstr>'Forma 14'!VAS014_F_ValstybesSubsidijuIr5SaltiniuPanaudojimas</vt:lpstr>
      <vt:lpstr>'Forma 14'!VAS014_F_ValstybesSubsidijuIr5SaltiniuPanaudojimas2</vt:lpstr>
      <vt:lpstr>'Forma 14'!VAS014_F_ValstybesSubsidijuIr62020Baziniu</vt:lpstr>
      <vt:lpstr>'Forma 14'!VAS014_F_ValstybesSubsidijuIr620BaziniuM</vt:lpstr>
      <vt:lpstr>'Forma 14'!VAS014_F_ValstybesSubsidijuIr620BaziniuM2</vt:lpstr>
      <vt:lpstr>'Forma 14'!VAS014_F_ValstybesSubsidijuIr620BaziniuM3</vt:lpstr>
      <vt:lpstr>'Forma 14'!VAS014_F_ValstybesSubsidijuIr6BAtaskaitiniuLaikotarpiu</vt:lpstr>
      <vt:lpstr>'Forma 14'!VAS014_F_ValstybesSubsidijuIr6BAtaskaitiniuLaikotarpiu2</vt:lpstr>
      <vt:lpstr>'Forma 14'!VAS014_F_ValstybesSubsidijuIr6BAtaskaitiniuLaikotarpiu3</vt:lpstr>
      <vt:lpstr>'Forma 14'!VAS014_F_ValstybesSubsidijuIr6DPradetasEksploatuoti</vt:lpstr>
      <vt:lpstr>'Forma 14'!VAS014_F_ValstybesSubsidijuIr6DPradetasEksploatuoti2</vt:lpstr>
      <vt:lpstr>'Forma 14'!VAS014_F_ValstybesSubsidijuIr6DPradetasEksploatuoti3</vt:lpstr>
      <vt:lpstr>'Forma 14'!VAS014_F_ValstybesSubsidijuIr6SaltiniuPanaudojimas</vt:lpstr>
      <vt:lpstr>'Forma 14'!VAS014_F_ValstybesSubsidijuIr6SaltiniuPanaudojimas2</vt:lpstr>
      <vt:lpstr>'Forma 14'!VAS014_F_ValstybesSubsidijuIrBAtaskaitiniuLaikotarpiu</vt:lpstr>
      <vt:lpstr>'Forma 14'!VAS014_F_ValstybesSubsidijuIrBAtaskaitiniuLaikotarpiu2</vt:lpstr>
      <vt:lpstr>'Forma 14'!VAS014_F_ValstybesSubsidijuIrBAtaskaitiniuLaikotarpiu3</vt:lpstr>
      <vt:lpstr>'Forma 14'!VAS014_F_ValstybesSubsidijuIrDPradetasEksploatuoti</vt:lpstr>
      <vt:lpstr>'Forma 14'!VAS014_F_ValstybesSubsidijuIrDPradetasEksploatuoti2</vt:lpstr>
      <vt:lpstr>'Forma 14'!VAS014_F_ValstybesSubsidijuIrDPradetasEksploatuoti3</vt:lpstr>
      <vt:lpstr>'Forma 14'!VAS014_F_ValstybesSubsidijuIrSaltiniuPanaudojimas</vt:lpstr>
      <vt:lpstr>'Forma 14'!VAS014_F_ValstybesSubsidijuIrSaltiniuPanaudojimas2</vt:lpstr>
      <vt:lpstr>'Forma 15'!VAS015_D_Abonentuimoniu</vt:lpstr>
      <vt:lpstr>'Forma 15'!VAS015_D_BePatikros</vt:lpstr>
      <vt:lpstr>'Forma 15'!VAS015_D_DaugiabuciuNamu</vt:lpstr>
      <vt:lpstr>'Forma 15'!VAS015_D_DaugiabuciuNamuButuose</vt:lpstr>
      <vt:lpstr>'Forma 15'!VAS015_D_DelTechniniuAr</vt:lpstr>
      <vt:lpstr>'Forma 15'!VAS015_D_IndividualiuoseNamuose</vt:lpstr>
      <vt:lpstr>'Forma 15'!VAS015_D_IvadiniaiApskaitosPrietaisai</vt:lpstr>
      <vt:lpstr>'Forma 15'!VAS015_D_Mechaniniai</vt:lpstr>
      <vt:lpstr>'Forma 15'!VAS015_D_Mechaniniai2</vt:lpstr>
      <vt:lpstr>'Forma 15'!VAS015_D_Mechaniniai3</vt:lpstr>
      <vt:lpstr>'Forma 15'!VAS015_D_Mechaniniai4</vt:lpstr>
      <vt:lpstr>'Forma 15'!VAS015_D_Nuotoliniai</vt:lpstr>
      <vt:lpstr>'Forma 15'!VAS015_D_Nuotoliniai2</vt:lpstr>
      <vt:lpstr>'Forma 15'!VAS015_D_Nuotoliniai3</vt:lpstr>
      <vt:lpstr>'Forma 15'!VAS015_D_Nuotoliniai4</vt:lpstr>
      <vt:lpstr>'Forma 15'!VAS015_D_SuPatikra</vt:lpstr>
      <vt:lpstr>'Forma 15'!VAS015_D_TrukstamasKiekis</vt:lpstr>
      <vt:lpstr>'Forma 15'!VAS015_D_VISO</vt:lpstr>
      <vt:lpstr>'Forma 15'!VAS015_D_VISO2</vt:lpstr>
      <vt:lpstr>'Forma 15'!VAS015_F_BePatikrosMechaniniai</vt:lpstr>
      <vt:lpstr>'Forma 15'!VAS015_F_BePatikrosMechaniniai2</vt:lpstr>
      <vt:lpstr>'Forma 15'!VAS015_F_BePatikrosMechaniniai3</vt:lpstr>
      <vt:lpstr>'Forma 15'!VAS015_F_BePatikrosMechaniniai4</vt:lpstr>
      <vt:lpstr>'Forma 15'!VAS015_F_BePatikrosNuotoliniai</vt:lpstr>
      <vt:lpstr>'Forma 15'!VAS015_F_BePatikrosNuotoliniai2</vt:lpstr>
      <vt:lpstr>'Forma 15'!VAS015_F_BePatikrosNuotoliniai3</vt:lpstr>
      <vt:lpstr>'Forma 15'!VAS015_F_BePatikrosNuotoliniai4</vt:lpstr>
      <vt:lpstr>'Forma 15'!VAS015_F_BePatikrosVISO</vt:lpstr>
      <vt:lpstr>'Forma 15'!VAS015_F_DelTechniniuArMechaniniai</vt:lpstr>
      <vt:lpstr>'Forma 15'!VAS015_F_DelTechniniuArMechaniniai2</vt:lpstr>
      <vt:lpstr>'Forma 15'!VAS015_F_DelTechniniuArMechaniniai3</vt:lpstr>
      <vt:lpstr>'Forma 15'!VAS015_F_DelTechniniuArMechaniniai4</vt:lpstr>
      <vt:lpstr>'Forma 15'!VAS015_F_DelTechniniuArNuotoliniai</vt:lpstr>
      <vt:lpstr>'Forma 15'!VAS015_F_DelTechniniuArNuotoliniai2</vt:lpstr>
      <vt:lpstr>'Forma 15'!VAS015_F_DelTechniniuArNuotoliniai3</vt:lpstr>
      <vt:lpstr>'Forma 15'!VAS015_F_DelTechniniuArNuotoliniai4</vt:lpstr>
      <vt:lpstr>'Forma 15'!VAS015_F_DelTechniniuArVISO</vt:lpstr>
      <vt:lpstr>'Forma 15'!VAS015_F_SuPatikraMechaniniai</vt:lpstr>
      <vt:lpstr>'Forma 15'!VAS015_F_SuPatikraMechaniniai2</vt:lpstr>
      <vt:lpstr>'Forma 15'!VAS015_F_SuPatikraMechaniniai3</vt:lpstr>
      <vt:lpstr>'Forma 15'!VAS015_F_SuPatikraMechaniniai4</vt:lpstr>
      <vt:lpstr>'Forma 15'!VAS015_F_SuPatikraNuotoliniai</vt:lpstr>
      <vt:lpstr>'Forma 15'!VAS015_F_SuPatikraNuotoliniai2</vt:lpstr>
      <vt:lpstr>'Forma 15'!VAS015_F_SuPatikraNuotoliniai3</vt:lpstr>
      <vt:lpstr>'Forma 15'!VAS015_F_SuPatikraNuotoliniai4</vt:lpstr>
      <vt:lpstr>'Forma 15'!VAS015_F_SuPatikraVISO</vt:lpstr>
      <vt:lpstr>'Forma 15'!VAS015_F_TrukstamasKiekisMechaniniai</vt:lpstr>
      <vt:lpstr>'Forma 15'!VAS015_F_TrukstamasKiekisMechaniniai2</vt:lpstr>
      <vt:lpstr>'Forma 15'!VAS015_F_TrukstamasKiekisMechaniniai3</vt:lpstr>
      <vt:lpstr>'Forma 15'!VAS015_F_TrukstamasKiekisMechaniniai4</vt:lpstr>
      <vt:lpstr>'Forma 15'!VAS015_F_TrukstamasKiekisNuotoliniai</vt:lpstr>
      <vt:lpstr>'Forma 15'!VAS015_F_TrukstamasKiekisNuotoliniai2</vt:lpstr>
      <vt:lpstr>'Forma 15'!VAS015_F_TrukstamasKiekisNuotoliniai3</vt:lpstr>
      <vt:lpstr>'Forma 15'!VAS015_F_TrukstamasKiekisNuotoliniai4</vt:lpstr>
      <vt:lpstr>'Forma 15'!VAS015_F_TrukstamasKiekisVISO</vt:lpstr>
      <vt:lpstr>'Forma 15'!VAS015_F_VISO2Mechaniniai</vt:lpstr>
      <vt:lpstr>'Forma 15'!VAS015_F_VISO2Mechaniniai2</vt:lpstr>
      <vt:lpstr>'Forma 15'!VAS015_F_VISO2Mechaniniai3</vt:lpstr>
      <vt:lpstr>'Forma 15'!VAS015_F_VISO2Mechaniniai4</vt:lpstr>
      <vt:lpstr>'Forma 15'!VAS015_F_VISO2Nuotoliniai</vt:lpstr>
      <vt:lpstr>'Forma 15'!VAS015_F_VISO2Nuotoliniai2</vt:lpstr>
      <vt:lpstr>'Forma 15'!VAS015_F_VISO2Nuotoliniai3</vt:lpstr>
      <vt:lpstr>'Forma 15'!VAS015_F_VISO2Nuotoliniai4</vt:lpstr>
      <vt:lpstr>'Forma 15'!VAS015_F_VISO2VISO</vt:lpstr>
      <vt:lpstr>'Forma 16'!VAS053_D_Abonentai</vt:lpstr>
      <vt:lpstr>'Forma 16'!VAS053_D_DelApmokejimoUz</vt:lpstr>
      <vt:lpstr>'Forma 16'!VAS053_D_DelKainu</vt:lpstr>
      <vt:lpstr>'Forma 16'!VAS053_D_DelPaslauguKokybes</vt:lpstr>
      <vt:lpstr>'Forma 16'!VAS053_D_DelPaslauguTeikimo</vt:lpstr>
      <vt:lpstr>'Forma 16'!VAS053_D_DelPaslauguTeikimoPertrukiu</vt:lpstr>
      <vt:lpstr>'Forma 16'!VAS053_D_DelPrijungimoPrie</vt:lpstr>
      <vt:lpstr>'Forma 16'!VAS053_D_DelSutarciuSalygu</vt:lpstr>
      <vt:lpstr>'Forma 16'!VAS053_D_GautuSkunduSkaicius</vt:lpstr>
      <vt:lpstr>'Forma 16'!VAS053_D_IsnagrinetiSkundai</vt:lpstr>
      <vt:lpstr>'Forma 16'!VAS053_D_ISVISO</vt:lpstr>
      <vt:lpstr>'Forma 16'!VAS053_D_Kiti</vt:lpstr>
      <vt:lpstr>'Forma 16'!VAS053_D_NagrinejimoRezultatas</vt:lpstr>
      <vt:lpstr>'Forma 16'!VAS053_D_NepagristiSkundai</vt:lpstr>
      <vt:lpstr>'Forma 16'!VAS053_D_PagristiSkundai</vt:lpstr>
      <vt:lpstr>'Forma 16'!VAS053_D_Per30</vt:lpstr>
      <vt:lpstr>'Forma 16'!VAS053_D_Per302</vt:lpstr>
      <vt:lpstr>'Forma 16'!VAS053_D_SkundoTema</vt:lpstr>
      <vt:lpstr>'Forma 16'!VAS053_D_Vartotojai</vt:lpstr>
      <vt:lpstr>'Forma 16'!VAS053_F_AbonentaiDelApmokejimoUz</vt:lpstr>
      <vt:lpstr>'Forma 16'!VAS053_F_AbonentaiDelKainu</vt:lpstr>
      <vt:lpstr>'Forma 16'!VAS053_F_AbonentaiDelPaslauguKokybes</vt:lpstr>
      <vt:lpstr>'Forma 16'!VAS053_F_AbonentaiDelPaslauguTeikimo</vt:lpstr>
      <vt:lpstr>'Forma 16'!VAS053_F_AbonentaiDelPaslauguTeikimoPertrukiu</vt:lpstr>
      <vt:lpstr>'Forma 16'!VAS053_F_AbonentaiDelPrijungimoPrie</vt:lpstr>
      <vt:lpstr>'Forma 16'!VAS053_F_AbonentaiDelSutarciuSalygu</vt:lpstr>
      <vt:lpstr>'Forma 16'!VAS053_F_AbonentaiGautuSkunduSkaicius</vt:lpstr>
      <vt:lpstr>'Forma 16'!VAS053_F_AbonentaiKiti</vt:lpstr>
      <vt:lpstr>'Forma 16'!VAS053_F_AbonentaiNepagristiSkundai</vt:lpstr>
      <vt:lpstr>'Forma 16'!VAS053_F_AbonentaiPagristiSkundai</vt:lpstr>
      <vt:lpstr>'Forma 16'!VAS053_F_AbonentaiPer30</vt:lpstr>
      <vt:lpstr>'Forma 16'!VAS053_F_AbonentaiPer302</vt:lpstr>
      <vt:lpstr>'Forma 16'!VAS053_F_ISVISODelApmokejimoUz</vt:lpstr>
      <vt:lpstr>'Forma 16'!VAS053_F_ISVISODelKainu</vt:lpstr>
      <vt:lpstr>'Forma 16'!VAS053_F_ISVISODelPaslauguKokybes</vt:lpstr>
      <vt:lpstr>'Forma 16'!VAS053_F_ISVISODelPaslauguTeikimo</vt:lpstr>
      <vt:lpstr>'Forma 16'!VAS053_F_ISVISODelPaslauguTeikimoPertrukiu</vt:lpstr>
      <vt:lpstr>'Forma 16'!VAS053_F_ISVISODelPrijungimoPrie</vt:lpstr>
      <vt:lpstr>'Forma 16'!VAS053_F_ISVISODelSutarciuSalygu</vt:lpstr>
      <vt:lpstr>'Forma 16'!VAS053_F_ISVISOGautuSkunduSkaicius</vt:lpstr>
      <vt:lpstr>'Forma 16'!VAS053_F_ISVISOKiti</vt:lpstr>
      <vt:lpstr>'Forma 16'!VAS053_F_ISVISONepagristiSkundai</vt:lpstr>
      <vt:lpstr>'Forma 16'!VAS053_F_ISVISOPagristiSkundai</vt:lpstr>
      <vt:lpstr>'Forma 16'!VAS053_F_ISVISOPer30</vt:lpstr>
      <vt:lpstr>'Forma 16'!VAS053_F_ISVISOPer302</vt:lpstr>
      <vt:lpstr>'Forma 16'!VAS053_F_VartotojaiDelApmokejimoUz</vt:lpstr>
      <vt:lpstr>'Forma 16'!VAS053_F_VartotojaiDelKainu</vt:lpstr>
      <vt:lpstr>'Forma 16'!VAS053_F_VartotojaiDelPaslauguKokybes</vt:lpstr>
      <vt:lpstr>'Forma 16'!VAS053_F_VartotojaiDelPaslauguTeikimo</vt:lpstr>
      <vt:lpstr>'Forma 16'!VAS053_F_VartotojaiDelPaslauguTeikimoPertrukiu</vt:lpstr>
      <vt:lpstr>'Forma 16'!VAS053_F_VartotojaiDelPrijungimoPrie</vt:lpstr>
      <vt:lpstr>'Forma 16'!VAS053_F_VartotojaiDelSutarciuSalygu</vt:lpstr>
      <vt:lpstr>'Forma 16'!VAS053_F_VartotojaiGautuSkunduSkaicius</vt:lpstr>
      <vt:lpstr>'Forma 16'!VAS053_F_VartotojaiKiti</vt:lpstr>
      <vt:lpstr>'Forma 16'!VAS053_F_VartotojaiNepagristiSkundai</vt:lpstr>
      <vt:lpstr>'Forma 16'!VAS053_F_VartotojaiPagristiSkundai</vt:lpstr>
      <vt:lpstr>'Forma 16'!VAS053_F_VartotojaiPer30</vt:lpstr>
      <vt:lpstr>'Forma 16'!VAS053_F_VartotojaiPer302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 AUTHORITY\SYSTEM</dc:creator>
  <cp:lastModifiedBy>Milda</cp:lastModifiedBy>
  <cp:lastPrinted>2018-05-24T10:26:13Z</cp:lastPrinted>
  <dcterms:created xsi:type="dcterms:W3CDTF">2018-02-28T09:41:20Z</dcterms:created>
  <dcterms:modified xsi:type="dcterms:W3CDTF">2018-06-18T12:09:13Z</dcterms:modified>
</cp:coreProperties>
</file>